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MARKETING\1 Foundation Marketing 24_25\Website Updates FPCF FY 25\"/>
    </mc:Choice>
  </mc:AlternateContent>
  <xr:revisionPtr revIDLastSave="0" documentId="8_{6D2DE9FA-8D7A-4BE3-80FC-49622CA8A7E0}" xr6:coauthVersionLast="47" xr6:coauthVersionMax="47" xr10:uidLastSave="{00000000-0000-0000-0000-000000000000}"/>
  <workbookProtection lockStructure="1"/>
  <bookViews>
    <workbookView xWindow="-108" yWindow="-108" windowWidth="23256" windowHeight="13896" activeTab="1" xr2:uid="{00000000-000D-0000-FFFF-FFFF00000000}"/>
  </bookViews>
  <sheets>
    <sheet name="Instructions" sheetId="3" r:id="rId1"/>
    <sheet name="Calculator" sheetId="1" r:id="rId2"/>
    <sheet name="Plan Pricing" sheetId="2" r:id="rId3"/>
    <sheet name="Summary" sheetId="5" state="hidden" r:id="rId4"/>
  </sheets>
  <definedNames>
    <definedName name="_xlnm._FilterDatabase" localSheetId="1" hidden="1">Calculator!$L$1:$M$1</definedName>
    <definedName name="_xlnm._FilterDatabase" localSheetId="2" hidden="1">'Plan Pricing'!$B$4:$B$23</definedName>
    <definedName name="AddAppFee">Calculator!$M$3:$M$8</definedName>
    <definedName name="AddFee">Calculator!$M$3:$M$8</definedName>
    <definedName name="D_PEY">'Plan Pricing'!$B$28:$B$47</definedName>
    <definedName name="D_PlanType">'Plan Pricing'!$C$27:$D$27</definedName>
    <definedName name="Dorm_PurchaseType">Calculator!$L$12:$L$13</definedName>
    <definedName name="Matric">'Plan Pricing'!$B$4:$B$20</definedName>
    <definedName name="PEY">'Plan Pricing'!$B$6:$B$23</definedName>
    <definedName name="PLANTYPE">'Plan Pricing'!$C$3:$H$3</definedName>
    <definedName name="_xlnm.Print_Area" localSheetId="1">Calculator!$A$1:$J$42</definedName>
    <definedName name="_xlnm.Print_Area" localSheetId="0">Instructions!$A$1:$K$41</definedName>
    <definedName name="_xlnm.Print_Area" localSheetId="2">'Plan Pricing'!$A$1:$J$48</definedName>
    <definedName name="_xlnm.Print_Area" localSheetId="3">Summary!$A$1:$K$17</definedName>
    <definedName name="PType">Calculator!$L$3:$L$8</definedName>
    <definedName name="PURCHASETYPE">Calculator!$L$3:$L$8</definedName>
    <definedName name="T_PEY">'Plan Pricing'!$B$4:$B$23</definedName>
    <definedName name="TMATRIC">'Plan Pricing'!$B$4:$B$21</definedName>
    <definedName name="TTYPE">'Plan Pricing'!$C$3:$H$3</definedName>
    <definedName name="TTYPE1">'Plan Pricing'!$C$3:$J$3</definedName>
    <definedName name="TTYPE2">'Plan Pricing'!$B$3:$J$3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G38" i="1"/>
  <c r="G39" i="1"/>
  <c r="G40" i="1"/>
  <c r="G41" i="1"/>
  <c r="G37" i="1"/>
  <c r="F23" i="1"/>
  <c r="F24" i="1"/>
  <c r="F25" i="1"/>
  <c r="F26" i="1"/>
  <c r="F27" i="1"/>
  <c r="F28" i="1"/>
  <c r="F29" i="1"/>
  <c r="F30" i="1"/>
  <c r="F31" i="1"/>
  <c r="F32" i="1"/>
  <c r="F33" i="1"/>
  <c r="F22" i="1"/>
  <c r="B15" i="1"/>
  <c r="D23" i="1"/>
  <c r="B38" i="1" l="1"/>
  <c r="B39" i="1"/>
  <c r="B40" i="1"/>
  <c r="B41" i="1"/>
  <c r="B37" i="1"/>
  <c r="D22" i="1"/>
  <c r="E22" i="1" l="1"/>
  <c r="C14" i="1" s="1"/>
  <c r="E38" i="1"/>
  <c r="F38" i="1" s="1"/>
  <c r="E37" i="1" l="1"/>
  <c r="F37" i="1" s="1"/>
  <c r="D24" i="1"/>
  <c r="D25" i="1"/>
  <c r="D26" i="1"/>
  <c r="D27" i="1"/>
  <c r="D28" i="1"/>
  <c r="D29" i="1"/>
  <c r="D30" i="1"/>
  <c r="D31" i="1"/>
  <c r="D32" i="1"/>
  <c r="D33" i="1"/>
  <c r="B14" i="1"/>
  <c r="E29" i="1" l="1"/>
  <c r="E30" i="1"/>
  <c r="E33" i="1"/>
  <c r="E32" i="1"/>
  <c r="E31" i="1"/>
  <c r="E28" i="1"/>
  <c r="E27" i="1"/>
  <c r="E26" i="1"/>
  <c r="E25" i="1"/>
  <c r="E24" i="1"/>
  <c r="B16" i="1"/>
  <c r="B3" i="5" l="1"/>
  <c r="B15" i="5" l="1"/>
  <c r="B5" i="5"/>
  <c r="E41" i="1" l="1"/>
  <c r="E40" i="1"/>
  <c r="E39" i="1"/>
  <c r="F39" i="1" s="1"/>
  <c r="B10" i="5"/>
  <c r="B11" i="5"/>
  <c r="F40" i="1" l="1"/>
  <c r="F41" i="1"/>
  <c r="B12" i="5"/>
  <c r="F10" i="5"/>
  <c r="C15" i="1" l="1"/>
  <c r="F11" i="5"/>
  <c r="D15" i="1"/>
  <c r="E15" i="1" s="1"/>
  <c r="D14" i="1" l="1"/>
  <c r="E14" i="1" s="1"/>
  <c r="C16" i="1"/>
  <c r="C11" i="5"/>
  <c r="C10" i="5"/>
  <c r="F15" i="5"/>
  <c r="F12" i="5"/>
  <c r="D11" i="5"/>
  <c r="D16" i="1" l="1"/>
  <c r="D10" i="5"/>
  <c r="C12" i="5"/>
  <c r="E16" i="1" l="1"/>
  <c r="B11" i="1" s="1"/>
  <c r="E10" i="5"/>
  <c r="D12" i="5"/>
  <c r="C15" i="5"/>
  <c r="G11" i="5"/>
  <c r="E11" i="5"/>
  <c r="G10" i="5" l="1"/>
  <c r="E12" i="5"/>
  <c r="G15" i="5"/>
  <c r="E15" i="5" l="1"/>
  <c r="D15" i="5"/>
  <c r="B7" i="5"/>
  <c r="G12" i="5"/>
</calcChain>
</file>

<file path=xl/sharedStrings.xml><?xml version="1.0" encoding="utf-8"?>
<sst xmlns="http://schemas.openxmlformats.org/spreadsheetml/2006/main" count="165" uniqueCount="89">
  <si>
    <t>Quantity</t>
  </si>
  <si>
    <t>Number of Contracts</t>
  </si>
  <si>
    <t>Plan Type</t>
  </si>
  <si>
    <t>Kindergarten</t>
  </si>
  <si>
    <t>Infant</t>
  </si>
  <si>
    <t>Newborn</t>
  </si>
  <si>
    <t>Total Contract Price</t>
  </si>
  <si>
    <t>PEY</t>
  </si>
  <si>
    <t>Projected Enrollment Year</t>
  </si>
  <si>
    <t>Donor Amount Due Before App Fees</t>
  </si>
  <si>
    <t>Total Amount Due by Donor</t>
  </si>
  <si>
    <t>11th</t>
  </si>
  <si>
    <t>10th</t>
  </si>
  <si>
    <t>9th</t>
  </si>
  <si>
    <t>8th</t>
  </si>
  <si>
    <t>7th</t>
  </si>
  <si>
    <t>6th</t>
  </si>
  <si>
    <t>5th</t>
  </si>
  <si>
    <t>4th</t>
  </si>
  <si>
    <t>3rd</t>
  </si>
  <si>
    <t>2nd</t>
  </si>
  <si>
    <t>1st</t>
  </si>
  <si>
    <t>Age 4</t>
  </si>
  <si>
    <t>Age 3</t>
  </si>
  <si>
    <t>Age 2</t>
  </si>
  <si>
    <t>Age 1</t>
  </si>
  <si>
    <t>1/2 Contract Price</t>
  </si>
  <si>
    <t>Contract Price</t>
  </si>
  <si>
    <t>1 Year</t>
  </si>
  <si>
    <t>Internal Use</t>
  </si>
  <si>
    <t>4-Year Florida University Plan</t>
  </si>
  <si>
    <t>2 + 2 Florida Plan</t>
  </si>
  <si>
    <t>4-Year Florida College Plan</t>
  </si>
  <si>
    <t>2-Year Florida College Plan</t>
  </si>
  <si>
    <t>2-Year Florida FPCF Plan</t>
  </si>
  <si>
    <t>12th</t>
  </si>
  <si>
    <t>App Fees</t>
  </si>
  <si>
    <t>Total Contract Price minus SRO adjustment</t>
  </si>
  <si>
    <t>1-Year Florida University Plan</t>
  </si>
  <si>
    <t>Amount to be Matched</t>
  </si>
  <si>
    <t>►Please fill in all cells that have a green tint</t>
  </si>
  <si>
    <t xml:space="preserve">Scholarship Type: </t>
  </si>
  <si>
    <t xml:space="preserve">Foundation Name: </t>
  </si>
  <si>
    <t>Prepaid Plans:</t>
  </si>
  <si>
    <t>Dormitory:</t>
  </si>
  <si>
    <t>Grand Total:</t>
  </si>
  <si>
    <t>Final Check Amount:</t>
  </si>
  <si>
    <t>SRO Adjustment</t>
  </si>
  <si>
    <t>Email</t>
  </si>
  <si>
    <t>prepaid.foundation@myfloridaprepaid.com</t>
  </si>
  <si>
    <t>Phone</t>
  </si>
  <si>
    <t>Florida Prepaid College Foundation Contact Information</t>
  </si>
  <si>
    <t>Step</t>
  </si>
  <si>
    <t>Review Calculator information for accuracy</t>
  </si>
  <si>
    <t>SRO Adjustment:</t>
  </si>
  <si>
    <t>Instructions</t>
  </si>
  <si>
    <t>Internal Use Only</t>
  </si>
  <si>
    <t>STARS - Match</t>
  </si>
  <si>
    <t>Private</t>
  </si>
  <si>
    <t>Academic A+ Scholarship - Match</t>
  </si>
  <si>
    <t>First-Generation Scholarship - Match</t>
  </si>
  <si>
    <t>In-Demand Scholarship - Match</t>
  </si>
  <si>
    <t>Legacy Scholarship - Match</t>
  </si>
  <si>
    <t>Task</t>
  </si>
  <si>
    <t>1-Year Florida College Plan</t>
  </si>
  <si>
    <t>Select Scholarship Type Here</t>
  </si>
  <si>
    <t>App Value</t>
  </si>
  <si>
    <t>Dormitory - These are dormitory plans that can be purchased for a pre-existing tuition scholarship plan or new tuition scholarship</t>
  </si>
  <si>
    <t>Cut a check using the diagram below for the amount marked as Final Check Amount on the Calculator Tab</t>
  </si>
  <si>
    <t>Navigate to the Calculator tab (below) and enter values in the green tinted cells</t>
  </si>
  <si>
    <t>**This scholarship purchase calculator is for information purposes only. Final purchases will be reviewed and approved by the Florida Prepaid College Foundation.**</t>
  </si>
  <si>
    <t>Mail the check from step 3, a print out of the Calculator tab, and a letter (optional) to the lockbox address listed in the diagram below</t>
  </si>
  <si>
    <t>New</t>
  </si>
  <si>
    <t>Select</t>
  </si>
  <si>
    <t>Adding to a new or existing scholarship?</t>
  </si>
  <si>
    <t>Special Opportunity Scholarship</t>
  </si>
  <si>
    <t>P2P - STARS Match</t>
  </si>
  <si>
    <t>1-800-552-4723</t>
  </si>
  <si>
    <t>Jump Start - STARS Match</t>
  </si>
  <si>
    <t>Purchase Amount:</t>
  </si>
  <si>
    <t>See SRO Language Below</t>
  </si>
  <si>
    <t>The Scholarship Reinvestment Opportunity (SRO) allows Foundation partners to access the full benefit value of unused scholarship units to fund future scholarships. Because the SRO value exceeds the purchase price of the unused units, partners are not permitted to receive a cash refund of SRO dollars (i.e., they are restricted). 
Historically, Foundation partners have specified the use of available SRO funds at the time of scholarship purchase, directing SRO funds to specific Plans within their portfolio. The funds were then managed such that they would be used by a student attending college – at times requiring the transfer of funds between scholarships. For example, transferring restricted funds from a scholarship being cancelled to a scholarship being used. 
In the new Salesforce platform, rather than ask our partners to deploy SRO funds at the time of purchase and then manage those funds through the scholarship life cycle, the Foundation will track restricted funds at the portfolio level. Then, as Plans are used, we will automatically reduce the restrictions on the partner’s available funds proportionally based on the usage. This, in effect, utilizes restricted funds before a partner’s unrestricted funds when Prepaid Plan benefits are paid to an educational institution.
When considering this policy position for the new platform, the Foundation determined this approach could be applied retroactively. At the time of conversion our transition team considered all SRO dollars that were created for each partner, we then considered usage that occurred after the creation of those SRO funds, and, to the extent that usage occurred, we assumed that usage utilized available SRO funds. As a result, partners will see that your total available funds are unchanged from system to system but more of your funds are unrestricted.</t>
  </si>
  <si>
    <t>DORMITORY - Price Schedule for 2024/2025 Enrollment</t>
  </si>
  <si>
    <t>Florida Prepaid College Plan - Price Schedule for 2024/2025 Enrollment</t>
  </si>
  <si>
    <t xml:space="preserve">Total Contract Price </t>
  </si>
  <si>
    <t>FPCF - These are bundled plans and include the traditional tuition, local fee and tuition differential fee plan</t>
  </si>
  <si>
    <t>Existing</t>
  </si>
  <si>
    <t xml:space="preserve">         Purchase Calculator Contract Year 2025</t>
  </si>
  <si>
    <t xml:space="preserve">   Traditional Prepaid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</si>
</sst>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quot;$&quot;* #,##0.000_);_(&quot;$&quot;* \(#,##0.000\);_(&quot;$&quot;* &quot;-&quot;??_);_(@_)"/>
    <numFmt numFmtId="165" formatCode="_(* #,##0_);_(* \(#,##0\);_(* &quot;-&quot;??_);_(@_)"/>
    <numFmt numFmtId="166" formatCode="&quot;$&quot;#,##0.000_);[Red]\(&quot;$&quot;#,##0.000\)"/>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10"/>
      <name val="Calibri"/>
      <family val="2"/>
      <scheme val="minor"/>
    </font>
    <font>
      <b/>
      <sz val="14"/>
      <name val="Calibri"/>
      <family val="2"/>
      <scheme val="minor"/>
    </font>
    <font>
      <b/>
      <i/>
      <sz val="12"/>
      <name val="Calibri"/>
      <family val="2"/>
      <scheme val="minor"/>
    </font>
    <font>
      <b/>
      <sz val="10"/>
      <name val="Calibri"/>
      <family val="2"/>
      <scheme val="minor"/>
    </font>
    <font>
      <sz val="12"/>
      <name val="Calibri"/>
      <family val="2"/>
      <scheme val="minor"/>
    </font>
    <font>
      <sz val="14"/>
      <name val="Calibri"/>
      <family val="2"/>
      <scheme val="minor"/>
    </font>
    <font>
      <sz val="11"/>
      <name val="Calibri"/>
      <family val="2"/>
      <scheme val="minor"/>
    </font>
    <font>
      <b/>
      <sz val="11"/>
      <name val="Calibri"/>
      <family val="2"/>
      <scheme val="minor"/>
    </font>
    <font>
      <sz val="10"/>
      <name val="Century Gothic"/>
      <family val="2"/>
    </font>
    <font>
      <b/>
      <sz val="12"/>
      <name val="Century Gothic"/>
      <family val="2"/>
    </font>
    <font>
      <b/>
      <sz val="10"/>
      <name val="Century Gothic"/>
      <family val="2"/>
    </font>
    <font>
      <sz val="12"/>
      <name val="Century Gothic"/>
      <family val="2"/>
    </font>
    <font>
      <sz val="36"/>
      <color theme="0"/>
      <name val="Century Gothic"/>
      <family val="2"/>
    </font>
    <font>
      <sz val="12"/>
      <color theme="0"/>
      <name val="Century Gothic"/>
      <family val="2"/>
    </font>
    <font>
      <sz val="12"/>
      <name val="Arial"/>
      <family val="2"/>
    </font>
    <font>
      <u/>
      <sz val="10"/>
      <color theme="10"/>
      <name val="Arial"/>
      <family val="2"/>
    </font>
    <font>
      <u/>
      <sz val="10"/>
      <color theme="10"/>
      <name val="Century Gothic"/>
      <family val="2"/>
    </font>
    <font>
      <b/>
      <sz val="20"/>
      <name val="Century Gothic"/>
      <family val="2"/>
    </font>
    <font>
      <sz val="20"/>
      <color theme="0"/>
      <name val="Century Gothic"/>
      <family val="2"/>
    </font>
    <font>
      <b/>
      <sz val="10"/>
      <name val="Arial"/>
      <family val="2"/>
    </font>
    <font>
      <sz val="10"/>
      <color theme="0"/>
      <name val="Century Gothic"/>
      <family val="2"/>
    </font>
    <font>
      <sz val="10"/>
      <color theme="1"/>
      <name val="Century Gothic"/>
      <family val="2"/>
    </font>
    <font>
      <b/>
      <sz val="12"/>
      <color theme="1"/>
      <name val="Century Gothic"/>
      <family val="2"/>
    </font>
    <font>
      <sz val="8"/>
      <color theme="1"/>
      <name val="Century Gothic"/>
      <family val="2"/>
    </font>
    <font>
      <sz val="9"/>
      <color theme="1"/>
      <name val="Century Gothic"/>
      <family val="2"/>
    </font>
    <font>
      <sz val="30"/>
      <color theme="0"/>
      <name val="Century Gothic"/>
      <family val="2"/>
    </font>
    <font>
      <b/>
      <i/>
      <sz val="12"/>
      <color rgb="FFED7D31"/>
      <name val="Calibri"/>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9"/>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4771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79443"/>
        <bgColor indexed="64"/>
      </patternFill>
    </fill>
    <fill>
      <patternFill patternType="solid">
        <fgColor theme="0" tint="-0.499984740745262"/>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0" fontId="19" fillId="0" borderId="0" applyNumberFormat="0" applyFill="0" applyBorder="0" applyAlignment="0" applyProtection="0"/>
  </cellStyleXfs>
  <cellXfs count="193">
    <xf numFmtId="0" fontId="0" fillId="0" borderId="0" xfId="0"/>
    <xf numFmtId="0" fontId="4" fillId="0" borderId="0" xfId="0" applyFont="1"/>
    <xf numFmtId="0" fontId="4" fillId="0" borderId="0" xfId="0" applyFont="1" applyBorder="1"/>
    <xf numFmtId="0" fontId="4" fillId="0" borderId="0" xfId="0" applyFont="1" applyAlignment="1">
      <alignment horizontal="center" vertical="top" wrapText="1"/>
    </xf>
    <xf numFmtId="0" fontId="5" fillId="0" borderId="0" xfId="0" applyFont="1"/>
    <xf numFmtId="0" fontId="9" fillId="0" borderId="0" xfId="0" applyFont="1"/>
    <xf numFmtId="0" fontId="10" fillId="0" borderId="0" xfId="0" applyFont="1"/>
    <xf numFmtId="0" fontId="9" fillId="0" borderId="0" xfId="0" applyFont="1" applyFill="1"/>
    <xf numFmtId="0" fontId="11" fillId="0" borderId="0" xfId="0" applyFont="1" applyAlignment="1">
      <alignment horizontal="center" vertical="center"/>
    </xf>
    <xf numFmtId="0" fontId="6" fillId="0" borderId="0" xfId="0" applyFont="1" applyBorder="1" applyAlignment="1">
      <alignment horizontal="right"/>
    </xf>
    <xf numFmtId="0" fontId="12" fillId="0" borderId="0" xfId="0" applyFont="1"/>
    <xf numFmtId="0" fontId="12" fillId="0" borderId="0" xfId="0" applyFont="1" applyBorder="1"/>
    <xf numFmtId="0" fontId="15" fillId="0" borderId="0" xfId="0" applyFont="1"/>
    <xf numFmtId="44" fontId="12" fillId="0" borderId="0" xfId="2" applyFont="1" applyBorder="1"/>
    <xf numFmtId="44" fontId="12" fillId="0" borderId="0" xfId="0" applyNumberFormat="1" applyFont="1" applyBorder="1"/>
    <xf numFmtId="0" fontId="12" fillId="0" borderId="0" xfId="0" applyFont="1" applyFill="1"/>
    <xf numFmtId="44" fontId="12" fillId="0" borderId="0" xfId="0" applyNumberFormat="1" applyFont="1" applyFill="1"/>
    <xf numFmtId="44" fontId="12" fillId="0" borderId="0" xfId="2" applyNumberFormat="1" applyFont="1" applyBorder="1"/>
    <xf numFmtId="0" fontId="15" fillId="0" borderId="0" xfId="0" applyFont="1" applyBorder="1" applyAlignment="1">
      <alignment horizontal="right"/>
    </xf>
    <xf numFmtId="0" fontId="14" fillId="0" borderId="1" xfId="0" applyFont="1" applyBorder="1" applyAlignment="1">
      <alignment horizontal="center" vertical="center" wrapText="1"/>
    </xf>
    <xf numFmtId="0" fontId="12" fillId="0" borderId="2" xfId="0" applyFont="1" applyBorder="1" applyAlignment="1">
      <alignment horizontal="right" vertical="center"/>
    </xf>
    <xf numFmtId="0" fontId="15" fillId="0" borderId="0" xfId="0" applyFont="1" applyBorder="1"/>
    <xf numFmtId="0" fontId="15" fillId="0" borderId="3" xfId="0" applyFont="1" applyBorder="1" applyAlignment="1">
      <alignment horizontal="center"/>
    </xf>
    <xf numFmtId="0" fontId="15" fillId="0" borderId="0" xfId="0" applyFont="1" applyAlignment="1">
      <alignment horizontal="center" vertical="top" wrapText="1"/>
    </xf>
    <xf numFmtId="0" fontId="15" fillId="0" borderId="0" xfId="0" applyFont="1" applyBorder="1" applyAlignment="1"/>
    <xf numFmtId="0" fontId="15" fillId="0" borderId="0" xfId="0" applyFont="1" applyFill="1"/>
    <xf numFmtId="165" fontId="12" fillId="0" borderId="0" xfId="1" applyNumberFormat="1" applyFont="1" applyBorder="1"/>
    <xf numFmtId="0" fontId="14" fillId="0" borderId="1" xfId="0" applyFont="1" applyFill="1" applyBorder="1" applyAlignment="1">
      <alignment horizontal="right"/>
    </xf>
    <xf numFmtId="0" fontId="0" fillId="0" borderId="0" xfId="0" applyFill="1" applyBorder="1"/>
    <xf numFmtId="0" fontId="0" fillId="0" borderId="0" xfId="0" applyBorder="1"/>
    <xf numFmtId="0" fontId="0" fillId="0" borderId="11" xfId="0" applyBorder="1"/>
    <xf numFmtId="0" fontId="0" fillId="0" borderId="8" xfId="0" applyBorder="1"/>
    <xf numFmtId="0" fontId="0" fillId="0" borderId="3" xfId="0" applyBorder="1"/>
    <xf numFmtId="0" fontId="0" fillId="0" borderId="9" xfId="0" applyBorder="1"/>
    <xf numFmtId="44" fontId="12" fillId="0" borderId="2" xfId="0" applyNumberFormat="1" applyFont="1" applyBorder="1" applyAlignment="1">
      <alignment horizontal="right" vertical="center"/>
    </xf>
    <xf numFmtId="0" fontId="15" fillId="0" borderId="11" xfId="0" applyFont="1" applyBorder="1"/>
    <xf numFmtId="0" fontId="15" fillId="0" borderId="12" xfId="0" applyFont="1" applyBorder="1"/>
    <xf numFmtId="0" fontId="13" fillId="0" borderId="11" xfId="0" applyFont="1" applyBorder="1" applyAlignment="1">
      <alignment horizontal="right"/>
    </xf>
    <xf numFmtId="0" fontId="18" fillId="0" borderId="0" xfId="0" applyFont="1" applyBorder="1"/>
    <xf numFmtId="0" fontId="15" fillId="0" borderId="11" xfId="0" applyFont="1" applyBorder="1" applyAlignment="1">
      <alignment horizontal="right"/>
    </xf>
    <xf numFmtId="0" fontId="15" fillId="0" borderId="12" xfId="0" applyFont="1" applyBorder="1" applyAlignment="1">
      <alignment horizontal="right"/>
    </xf>
    <xf numFmtId="0" fontId="8" fillId="0" borderId="0" xfId="0" applyFont="1" applyBorder="1"/>
    <xf numFmtId="0" fontId="12" fillId="0" borderId="11" xfId="0" applyFont="1" applyBorder="1" applyAlignment="1">
      <alignment horizontal="center" vertical="top" wrapText="1"/>
    </xf>
    <xf numFmtId="44" fontId="12" fillId="0" borderId="12" xfId="2" applyFont="1" applyBorder="1"/>
    <xf numFmtId="0" fontId="12" fillId="0" borderId="12" xfId="0" applyFont="1" applyBorder="1"/>
    <xf numFmtId="0" fontId="7" fillId="0" borderId="0" xfId="0" applyFont="1" applyBorder="1"/>
    <xf numFmtId="0" fontId="12" fillId="0" borderId="11" xfId="0" applyFont="1" applyBorder="1" applyAlignment="1">
      <alignment horizontal="center"/>
    </xf>
    <xf numFmtId="0" fontId="12" fillId="0" borderId="11" xfId="0" applyFont="1" applyBorder="1"/>
    <xf numFmtId="0" fontId="15" fillId="0" borderId="0" xfId="0" applyFont="1" applyFill="1" applyBorder="1" applyAlignment="1">
      <alignment horizontal="right"/>
    </xf>
    <xf numFmtId="0" fontId="14" fillId="0" borderId="6" xfId="0" applyFont="1" applyFill="1" applyBorder="1" applyAlignment="1">
      <alignment horizontal="right"/>
    </xf>
    <xf numFmtId="0" fontId="14" fillId="8" borderId="1" xfId="0" applyFont="1" applyFill="1" applyBorder="1" applyAlignment="1">
      <alignment horizontal="center" vertical="center"/>
    </xf>
    <xf numFmtId="0" fontId="14" fillId="0" borderId="1" xfId="0" applyFont="1" applyBorder="1" applyAlignment="1">
      <alignment horizontal="center" vertical="center"/>
    </xf>
    <xf numFmtId="44" fontId="14" fillId="0" borderId="1" xfId="2" applyFont="1" applyBorder="1" applyAlignment="1">
      <alignment horizontal="center" vertical="center" wrapText="1"/>
    </xf>
    <xf numFmtId="0" fontId="14" fillId="12" borderId="1" xfId="0" applyFont="1" applyFill="1" applyBorder="1" applyAlignment="1">
      <alignment horizontal="right"/>
    </xf>
    <xf numFmtId="0" fontId="12" fillId="12" borderId="2" xfId="0" applyFont="1" applyFill="1" applyBorder="1" applyAlignment="1">
      <alignment horizontal="right" vertical="center"/>
    </xf>
    <xf numFmtId="44" fontId="12" fillId="12" borderId="2" xfId="0" applyNumberFormat="1" applyFont="1" applyFill="1" applyBorder="1" applyAlignment="1">
      <alignment horizontal="right" vertical="center"/>
    </xf>
    <xf numFmtId="44" fontId="12" fillId="12" borderId="1" xfId="2" applyFont="1" applyFill="1" applyBorder="1"/>
    <xf numFmtId="44" fontId="12" fillId="12" borderId="1" xfId="0" applyNumberFormat="1" applyFont="1" applyFill="1" applyBorder="1"/>
    <xf numFmtId="0" fontId="23" fillId="6" borderId="4" xfId="0" applyFont="1" applyFill="1" applyBorder="1" applyAlignment="1">
      <alignment horizontal="left" vertical="center"/>
    </xf>
    <xf numFmtId="0" fontId="24" fillId="0" borderId="0" xfId="0" applyFont="1" applyBorder="1"/>
    <xf numFmtId="0" fontId="25" fillId="0" borderId="0" xfId="0" applyFont="1" applyBorder="1"/>
    <xf numFmtId="0" fontId="24" fillId="0" borderId="0" xfId="0" applyFont="1" applyBorder="1" applyAlignment="1">
      <alignment wrapText="1"/>
    </xf>
    <xf numFmtId="0" fontId="12" fillId="0" borderId="0" xfId="0" applyFont="1" applyBorder="1" applyAlignment="1">
      <alignment wrapText="1"/>
    </xf>
    <xf numFmtId="0" fontId="25" fillId="0" borderId="1" xfId="0" applyFont="1" applyBorder="1" applyAlignment="1">
      <alignment horizontal="center" wrapText="1"/>
    </xf>
    <xf numFmtId="0" fontId="25" fillId="0" borderId="1" xfId="0" applyFont="1" applyFill="1" applyBorder="1" applyAlignment="1">
      <alignment horizontal="center" wrapText="1"/>
    </xf>
    <xf numFmtId="0" fontId="25" fillId="0" borderId="1" xfId="0" applyFont="1" applyBorder="1"/>
    <xf numFmtId="8" fontId="27" fillId="2" borderId="1" xfId="0" applyNumberFormat="1" applyFont="1" applyFill="1" applyBorder="1" applyAlignment="1">
      <alignment horizontal="center" wrapText="1"/>
    </xf>
    <xf numFmtId="0" fontId="28" fillId="0" borderId="1" xfId="0" applyFont="1" applyBorder="1" applyAlignment="1">
      <alignment horizontal="center" wrapText="1"/>
    </xf>
    <xf numFmtId="0" fontId="26" fillId="0" borderId="0" xfId="0" applyFont="1" applyBorder="1" applyAlignment="1"/>
    <xf numFmtId="44" fontId="13" fillId="12" borderId="1" xfId="2" applyFont="1" applyFill="1" applyBorder="1" applyAlignment="1">
      <alignment vertical="center"/>
    </xf>
    <xf numFmtId="44" fontId="14" fillId="12" borderId="2" xfId="0" applyNumberFormat="1" applyFont="1" applyFill="1" applyBorder="1" applyAlignment="1">
      <alignment horizontal="right" vertical="center"/>
    </xf>
    <xf numFmtId="44" fontId="14" fillId="12" borderId="1" xfId="0" applyNumberFormat="1" applyFont="1" applyFill="1" applyBorder="1"/>
    <xf numFmtId="44" fontId="28" fillId="0" borderId="1" xfId="2" applyFont="1" applyBorder="1" applyAlignment="1">
      <alignment horizontal="center" wrapText="1"/>
    </xf>
    <xf numFmtId="0" fontId="15" fillId="0" borderId="0" xfId="0" applyFont="1" applyProtection="1">
      <protection locked="0"/>
    </xf>
    <xf numFmtId="0" fontId="4" fillId="0" borderId="0" xfId="0" applyFont="1" applyProtection="1">
      <protection locked="0"/>
    </xf>
    <xf numFmtId="0" fontId="15" fillId="0" borderId="0" xfId="0" applyFont="1" applyBorder="1" applyProtection="1">
      <protection locked="0"/>
    </xf>
    <xf numFmtId="164" fontId="15" fillId="0" borderId="0" xfId="0" applyNumberFormat="1" applyFont="1" applyBorder="1" applyProtection="1">
      <protection locked="0"/>
    </xf>
    <xf numFmtId="43" fontId="15" fillId="0" borderId="0" xfId="0" applyNumberFormat="1" applyFont="1" applyBorder="1" applyProtection="1">
      <protection locked="0"/>
    </xf>
    <xf numFmtId="0" fontId="8" fillId="0" borderId="0" xfId="0" applyFont="1" applyProtection="1">
      <protection locked="0"/>
    </xf>
    <xf numFmtId="0" fontId="15" fillId="0" borderId="0" xfId="0" applyFont="1" applyFill="1" applyBorder="1" applyAlignment="1" applyProtection="1">
      <protection locked="0"/>
    </xf>
    <xf numFmtId="0" fontId="0" fillId="0" borderId="0" xfId="0" applyProtection="1">
      <protection locked="0"/>
    </xf>
    <xf numFmtId="0" fontId="13" fillId="0" borderId="0" xfId="0" applyFont="1" applyBorder="1" applyAlignment="1" applyProtection="1">
      <alignment horizontal="right"/>
      <protection locked="0"/>
    </xf>
    <xf numFmtId="0" fontId="18" fillId="0" borderId="0" xfId="0" applyFont="1" applyProtection="1">
      <protection locked="0"/>
    </xf>
    <xf numFmtId="0" fontId="15" fillId="0" borderId="0" xfId="0" applyFont="1" applyAlignment="1" applyProtection="1">
      <protection locked="0"/>
    </xf>
    <xf numFmtId="0" fontId="15" fillId="0" borderId="0"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15" fillId="0" borderId="0" xfId="0" applyFont="1" applyAlignment="1" applyProtection="1">
      <alignment horizontal="right"/>
      <protection locked="0"/>
    </xf>
    <xf numFmtId="0" fontId="15" fillId="0" borderId="3" xfId="0" applyFont="1" applyBorder="1" applyAlignment="1" applyProtection="1">
      <alignment horizontal="center"/>
      <protection locked="0"/>
    </xf>
    <xf numFmtId="0" fontId="15" fillId="0" borderId="0" xfId="0" applyFont="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12" fillId="0" borderId="0" xfId="0" applyFont="1" applyBorder="1" applyAlignment="1" applyProtection="1">
      <alignment horizontal="center" vertical="top" wrapText="1"/>
      <protection locked="0"/>
    </xf>
    <xf numFmtId="0" fontId="14" fillId="0" borderId="1" xfId="0" applyFont="1" applyBorder="1" applyAlignment="1" applyProtection="1">
      <alignment horizontal="center" vertical="center" wrapText="1"/>
      <protection locked="0"/>
    </xf>
    <xf numFmtId="0" fontId="12" fillId="0" borderId="0" xfId="0" applyFont="1" applyProtection="1">
      <protection locked="0"/>
    </xf>
    <xf numFmtId="44" fontId="12" fillId="0" borderId="0" xfId="2" applyFont="1" applyBorder="1" applyProtection="1">
      <protection locked="0"/>
    </xf>
    <xf numFmtId="0" fontId="14" fillId="10" borderId="1" xfId="0" applyFont="1" applyFill="1" applyBorder="1" applyAlignment="1" applyProtection="1">
      <alignment horizontal="right"/>
      <protection locked="0"/>
    </xf>
    <xf numFmtId="0" fontId="14" fillId="10" borderId="6" xfId="0" applyFont="1" applyFill="1" applyBorder="1" applyAlignment="1" applyProtection="1">
      <alignment horizontal="right"/>
      <protection locked="0"/>
    </xf>
    <xf numFmtId="0" fontId="5" fillId="0" borderId="0" xfId="0" applyFont="1" applyProtection="1">
      <protection locked="0"/>
    </xf>
    <xf numFmtId="0" fontId="14" fillId="0" borderId="1" xfId="0" applyFont="1" applyFill="1" applyBorder="1" applyAlignment="1" applyProtection="1">
      <alignment horizontal="right"/>
      <protection locked="0"/>
    </xf>
    <xf numFmtId="0" fontId="7" fillId="0" borderId="0" xfId="0" applyFont="1" applyProtection="1">
      <protection locked="0"/>
    </xf>
    <xf numFmtId="0" fontId="12" fillId="0" borderId="0" xfId="0" applyFont="1" applyBorder="1" applyAlignment="1" applyProtection="1">
      <alignment horizontal="center"/>
      <protection locked="0"/>
    </xf>
    <xf numFmtId="165" fontId="12" fillId="0" borderId="0" xfId="1" applyNumberFormat="1" applyFont="1" applyBorder="1" applyProtection="1">
      <protection locked="0"/>
    </xf>
    <xf numFmtId="0" fontId="14" fillId="0" borderId="0" xfId="0" applyFont="1" applyFill="1" applyBorder="1" applyAlignment="1" applyProtection="1">
      <alignment horizontal="center" vertical="center" wrapText="1"/>
      <protection locked="0"/>
    </xf>
    <xf numFmtId="44" fontId="12" fillId="0" borderId="0" xfId="0" applyNumberFormat="1" applyFont="1" applyBorder="1" applyProtection="1">
      <protection locked="0"/>
    </xf>
    <xf numFmtId="0" fontId="12" fillId="0" borderId="0" xfId="0" applyFont="1" applyBorder="1" applyAlignment="1" applyProtection="1">
      <protection locked="0"/>
    </xf>
    <xf numFmtId="0" fontId="9" fillId="0" borderId="0" xfId="0" applyFont="1" applyProtection="1">
      <protection locked="0"/>
    </xf>
    <xf numFmtId="0" fontId="10" fillId="0" borderId="0" xfId="0" applyFont="1" applyProtection="1">
      <protection locked="0"/>
    </xf>
    <xf numFmtId="0" fontId="14" fillId="3" borderId="1" xfId="0" applyFont="1" applyFill="1" applyBorder="1" applyAlignment="1" applyProtection="1">
      <alignment horizontal="center" vertical="center" wrapText="1"/>
      <protection locked="0"/>
    </xf>
    <xf numFmtId="164" fontId="14" fillId="3" borderId="1" xfId="2" applyNumberFormat="1" applyFont="1" applyFill="1" applyBorder="1" applyAlignment="1" applyProtection="1">
      <alignment horizontal="center" vertical="center" wrapText="1"/>
      <protection locked="0"/>
    </xf>
    <xf numFmtId="0" fontId="12" fillId="5" borderId="1" xfId="0" applyFont="1" applyFill="1" applyBorder="1" applyProtection="1">
      <protection locked="0"/>
    </xf>
    <xf numFmtId="44" fontId="12" fillId="0" borderId="0" xfId="0" applyNumberFormat="1" applyFont="1" applyProtection="1">
      <protection locked="0"/>
    </xf>
    <xf numFmtId="0" fontId="9" fillId="0" borderId="0" xfId="0" applyFont="1" applyFill="1" applyProtection="1">
      <protection locked="0"/>
    </xf>
    <xf numFmtId="0" fontId="15"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2" fillId="5" borderId="2" xfId="0" applyFont="1" applyFill="1" applyBorder="1" applyProtection="1">
      <protection locked="0"/>
    </xf>
    <xf numFmtId="0" fontId="15" fillId="0" borderId="0" xfId="0" applyFont="1" applyFill="1" applyProtection="1">
      <protection locked="0"/>
    </xf>
    <xf numFmtId="44" fontId="13" fillId="10" borderId="0" xfId="2" applyFont="1" applyFill="1" applyBorder="1" applyAlignment="1" applyProtection="1">
      <alignment vertical="center"/>
    </xf>
    <xf numFmtId="0" fontId="12" fillId="0" borderId="2" xfId="0" applyFont="1" applyBorder="1" applyAlignment="1" applyProtection="1">
      <alignment horizontal="right" vertical="center"/>
    </xf>
    <xf numFmtId="44" fontId="12" fillId="0" borderId="2" xfId="2" applyFont="1" applyBorder="1" applyAlignment="1" applyProtection="1">
      <alignment horizontal="right" vertical="center"/>
    </xf>
    <xf numFmtId="0" fontId="12" fillId="0" borderId="5" xfId="0" applyFont="1" applyBorder="1" applyAlignment="1" applyProtection="1">
      <alignment horizontal="right" vertical="center"/>
    </xf>
    <xf numFmtId="44" fontId="12" fillId="0" borderId="5" xfId="2" applyFont="1" applyBorder="1" applyAlignment="1" applyProtection="1">
      <alignment horizontal="right" vertical="center"/>
    </xf>
    <xf numFmtId="0" fontId="12" fillId="0" borderId="1" xfId="0" applyFont="1" applyFill="1" applyBorder="1" applyProtection="1"/>
    <xf numFmtId="44" fontId="12" fillId="0" borderId="1" xfId="2" applyFont="1" applyFill="1" applyBorder="1" applyAlignment="1" applyProtection="1">
      <alignment horizontal="right" vertical="center"/>
    </xf>
    <xf numFmtId="8" fontId="12" fillId="0" borderId="2" xfId="0" applyNumberFormat="1" applyFont="1" applyBorder="1" applyProtection="1"/>
    <xf numFmtId="44" fontId="12" fillId="0" borderId="2" xfId="2" applyNumberFormat="1" applyFont="1" applyBorder="1" applyProtection="1"/>
    <xf numFmtId="166" fontId="12" fillId="0" borderId="1" xfId="0" applyNumberFormat="1" applyFont="1" applyBorder="1" applyProtection="1"/>
    <xf numFmtId="8" fontId="12" fillId="0" borderId="1" xfId="0" applyNumberFormat="1" applyFont="1" applyBorder="1" applyProtection="1"/>
    <xf numFmtId="8" fontId="4" fillId="0" borderId="0" xfId="0" applyNumberFormat="1" applyFont="1" applyProtection="1">
      <protection locked="0"/>
    </xf>
    <xf numFmtId="0" fontId="26" fillId="0" borderId="3" xfId="0" applyFont="1" applyBorder="1" applyAlignment="1"/>
    <xf numFmtId="0" fontId="12" fillId="0" borderId="2" xfId="0" applyFont="1" applyFill="1" applyBorder="1" applyProtection="1"/>
    <xf numFmtId="44" fontId="0" fillId="0" borderId="0" xfId="0" applyNumberFormat="1" applyProtection="1">
      <protection locked="0"/>
    </xf>
    <xf numFmtId="0" fontId="14" fillId="4" borderId="0" xfId="0" applyFont="1" applyFill="1" applyProtection="1">
      <protection locked="0"/>
    </xf>
    <xf numFmtId="0" fontId="23" fillId="4" borderId="1" xfId="0" applyFont="1" applyFill="1" applyBorder="1" applyAlignment="1" applyProtection="1">
      <alignment vertical="center"/>
      <protection locked="0"/>
    </xf>
    <xf numFmtId="0" fontId="20" fillId="9" borderId="4" xfId="6" applyFont="1" applyFill="1" applyBorder="1" applyAlignment="1">
      <alignment horizontal="left" vertical="center"/>
    </xf>
    <xf numFmtId="0" fontId="20" fillId="9" borderId="13" xfId="6" applyFont="1" applyFill="1" applyBorder="1" applyAlignment="1">
      <alignment horizontal="left" vertical="center"/>
    </xf>
    <xf numFmtId="0" fontId="20" fillId="9" borderId="10" xfId="6" applyFont="1" applyFill="1" applyBorder="1" applyAlignment="1">
      <alignment horizontal="left" vertical="center"/>
    </xf>
    <xf numFmtId="0" fontId="12" fillId="9" borderId="4" xfId="6" applyFont="1" applyFill="1" applyBorder="1" applyAlignment="1">
      <alignment horizontal="left" vertical="center"/>
    </xf>
    <xf numFmtId="0" fontId="12" fillId="9" borderId="13" xfId="6" applyFont="1" applyFill="1" applyBorder="1" applyAlignment="1">
      <alignment horizontal="left" vertical="center"/>
    </xf>
    <xf numFmtId="0" fontId="12" fillId="9" borderId="10" xfId="6" applyFont="1" applyFill="1" applyBorder="1" applyAlignment="1">
      <alignment horizontal="left" vertical="center"/>
    </xf>
    <xf numFmtId="0" fontId="14" fillId="6" borderId="4" xfId="0" applyFont="1" applyFill="1" applyBorder="1" applyAlignment="1">
      <alignment horizontal="center"/>
    </xf>
    <xf numFmtId="0" fontId="14" fillId="6" borderId="13" xfId="0" applyFont="1" applyFill="1" applyBorder="1" applyAlignment="1">
      <alignment horizontal="center"/>
    </xf>
    <xf numFmtId="0" fontId="14" fillId="6" borderId="10" xfId="0" applyFont="1" applyFill="1" applyBorder="1" applyAlignment="1">
      <alignment horizontal="center"/>
    </xf>
    <xf numFmtId="0" fontId="14" fillId="8" borderId="1" xfId="0" applyFont="1" applyFill="1" applyBorder="1" applyAlignment="1">
      <alignment horizontal="left" vertical="center"/>
    </xf>
    <xf numFmtId="0" fontId="21" fillId="6" borderId="1" xfId="0" applyFont="1" applyFill="1" applyBorder="1" applyAlignment="1">
      <alignment horizontal="center"/>
    </xf>
    <xf numFmtId="0" fontId="12" fillId="0" borderId="5" xfId="0" applyFont="1" applyFill="1" applyBorder="1" applyAlignment="1">
      <alignment horizontal="center" vertical="top"/>
    </xf>
    <xf numFmtId="0" fontId="12" fillId="0" borderId="15" xfId="0" applyFont="1" applyFill="1" applyBorder="1" applyAlignment="1">
      <alignment horizontal="center" vertical="top"/>
    </xf>
    <xf numFmtId="0" fontId="12" fillId="0" borderId="6"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2" xfId="0" applyFont="1" applyFill="1" applyBorder="1" applyAlignment="1">
      <alignment horizontal="center" vertical="top"/>
    </xf>
    <xf numFmtId="0" fontId="12" fillId="0" borderId="6" xfId="0" applyFont="1" applyFill="1" applyBorder="1" applyAlignment="1">
      <alignment horizontal="left" vertical="top"/>
    </xf>
    <xf numFmtId="0" fontId="12" fillId="0" borderId="14" xfId="0" applyFont="1" applyFill="1" applyBorder="1" applyAlignment="1">
      <alignment horizontal="left" vertical="top"/>
    </xf>
    <xf numFmtId="0" fontId="12" fillId="0" borderId="7" xfId="0" applyFont="1" applyFill="1" applyBorder="1" applyAlignment="1">
      <alignment horizontal="left" vertical="top"/>
    </xf>
    <xf numFmtId="0" fontId="12" fillId="0" borderId="8" xfId="0" applyFont="1" applyFill="1" applyBorder="1" applyAlignment="1">
      <alignment horizontal="left" vertical="top"/>
    </xf>
    <xf numFmtId="0" fontId="12" fillId="0" borderId="3" xfId="0" applyFont="1" applyFill="1" applyBorder="1" applyAlignment="1">
      <alignment horizontal="left" vertical="top"/>
    </xf>
    <xf numFmtId="0" fontId="12" fillId="0" borderId="9" xfId="0" applyFont="1" applyFill="1" applyBorder="1" applyAlignment="1">
      <alignment horizontal="left" vertical="top"/>
    </xf>
    <xf numFmtId="0" fontId="12" fillId="9" borderId="5" xfId="0" applyFont="1" applyFill="1" applyBorder="1" applyAlignment="1">
      <alignment horizontal="center" vertical="top"/>
    </xf>
    <xf numFmtId="0" fontId="12" fillId="9" borderId="2" xfId="0" applyFont="1" applyFill="1" applyBorder="1" applyAlignment="1">
      <alignment horizontal="center" vertical="top"/>
    </xf>
    <xf numFmtId="0" fontId="12" fillId="9" borderId="6" xfId="0" applyFont="1" applyFill="1" applyBorder="1" applyAlignment="1">
      <alignment horizontal="left" vertical="top"/>
    </xf>
    <xf numFmtId="0" fontId="12" fillId="9" borderId="14" xfId="0" applyFont="1" applyFill="1" applyBorder="1" applyAlignment="1">
      <alignment horizontal="left" vertical="top"/>
    </xf>
    <xf numFmtId="0" fontId="12" fillId="9" borderId="7" xfId="0" applyFont="1" applyFill="1" applyBorder="1" applyAlignment="1">
      <alignment horizontal="left" vertical="top"/>
    </xf>
    <xf numFmtId="0" fontId="12" fillId="9" borderId="8" xfId="0" applyFont="1" applyFill="1" applyBorder="1" applyAlignment="1">
      <alignment horizontal="left" vertical="top"/>
    </xf>
    <xf numFmtId="0" fontId="12" fillId="9" borderId="3" xfId="0" applyFont="1" applyFill="1" applyBorder="1" applyAlignment="1">
      <alignment horizontal="left" vertical="top"/>
    </xf>
    <xf numFmtId="0" fontId="12" fillId="9" borderId="9" xfId="0" applyFont="1" applyFill="1" applyBorder="1" applyAlignment="1">
      <alignment horizontal="left" vertical="top"/>
    </xf>
    <xf numFmtId="0" fontId="12" fillId="9" borderId="15" xfId="0" applyFont="1" applyFill="1" applyBorder="1" applyAlignment="1">
      <alignment horizontal="center" vertical="top"/>
    </xf>
    <xf numFmtId="0" fontId="12" fillId="9" borderId="6"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7"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0" xfId="0" applyFont="1" applyFill="1" applyBorder="1" applyAlignment="1">
      <alignment horizontal="left" vertical="top" wrapText="1"/>
    </xf>
    <xf numFmtId="0" fontId="12" fillId="9" borderId="12" xfId="0" applyFont="1" applyFill="1" applyBorder="1" applyAlignment="1">
      <alignment horizontal="left" vertical="top" wrapText="1"/>
    </xf>
    <xf numFmtId="0" fontId="12" fillId="9" borderId="8" xfId="0" applyFont="1" applyFill="1" applyBorder="1" applyAlignment="1">
      <alignment horizontal="left" vertical="top" wrapText="1"/>
    </xf>
    <xf numFmtId="0" fontId="12" fillId="9" borderId="3" xfId="0" applyFont="1" applyFill="1" applyBorder="1" applyAlignment="1">
      <alignment horizontal="left" vertical="top" wrapText="1"/>
    </xf>
    <xf numFmtId="0" fontId="12" fillId="9" borderId="9" xfId="0" applyFont="1" applyFill="1" applyBorder="1" applyAlignment="1">
      <alignment horizontal="left" vertical="top" wrapText="1"/>
    </xf>
    <xf numFmtId="0" fontId="30" fillId="0" borderId="0" xfId="0" applyFont="1" applyAlignment="1">
      <alignment horizontal="left" vertical="top" wrapText="1"/>
    </xf>
    <xf numFmtId="0" fontId="16" fillId="7" borderId="0" xfId="0" applyFont="1" applyFill="1" applyAlignment="1" applyProtection="1">
      <alignment horizontal="center" vertical="center"/>
      <protection locked="0"/>
    </xf>
    <xf numFmtId="0" fontId="17" fillId="7" borderId="0" xfId="0" applyFont="1" applyFill="1" applyAlignment="1" applyProtection="1">
      <alignment horizontal="center"/>
      <protection locked="0"/>
    </xf>
    <xf numFmtId="0" fontId="15" fillId="5" borderId="0" xfId="0" applyFont="1" applyFill="1" applyBorder="1" applyAlignment="1" applyProtection="1">
      <alignment horizontal="left"/>
      <protection locked="0"/>
    </xf>
    <xf numFmtId="0" fontId="29" fillId="7" borderId="0" xfId="0" applyFont="1" applyFill="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protection locked="0"/>
    </xf>
    <xf numFmtId="0" fontId="23" fillId="4" borderId="13" xfId="0" applyFont="1" applyFill="1" applyBorder="1" applyAlignment="1" applyProtection="1">
      <alignment horizontal="center" vertical="center"/>
      <protection locked="0"/>
    </xf>
    <xf numFmtId="0" fontId="23" fillId="4" borderId="10" xfId="0" applyFont="1" applyFill="1" applyBorder="1" applyAlignment="1" applyProtection="1">
      <alignment horizontal="center" vertical="center"/>
      <protection locked="0"/>
    </xf>
    <xf numFmtId="0" fontId="26" fillId="0" borderId="0" xfId="0" applyFont="1" applyBorder="1" applyAlignment="1">
      <alignment horizontal="center"/>
    </xf>
    <xf numFmtId="0" fontId="22" fillId="11" borderId="6" xfId="0" applyFont="1" applyFill="1" applyBorder="1" applyAlignment="1">
      <alignment horizontal="center"/>
    </xf>
    <xf numFmtId="0" fontId="22" fillId="11" borderId="14" xfId="0" applyFont="1" applyFill="1" applyBorder="1" applyAlignment="1">
      <alignment horizontal="center"/>
    </xf>
    <xf numFmtId="0" fontId="22" fillId="11" borderId="7" xfId="0" applyFont="1" applyFill="1" applyBorder="1" applyAlignment="1">
      <alignment horizontal="center"/>
    </xf>
    <xf numFmtId="0" fontId="15" fillId="12" borderId="4" xfId="0" applyFont="1" applyFill="1" applyBorder="1" applyAlignment="1">
      <alignment horizontal="left"/>
    </xf>
    <xf numFmtId="0" fontId="15" fillId="12" borderId="13" xfId="0" applyFont="1" applyFill="1" applyBorder="1" applyAlignment="1">
      <alignment horizontal="left"/>
    </xf>
    <xf numFmtId="0" fontId="15" fillId="12" borderId="10" xfId="0" applyFont="1" applyFill="1" applyBorder="1" applyAlignment="1">
      <alignment horizontal="left"/>
    </xf>
  </cellXfs>
  <cellStyles count="7">
    <cellStyle name="Comma" xfId="1" builtinId="3"/>
    <cellStyle name="Currency" xfId="2" builtinId="4"/>
    <cellStyle name="Currency 2" xfId="5" xr:uid="{00000000-0005-0000-0000-000002000000}"/>
    <cellStyle name="Hyperlink" xfId="6" builtinId="8"/>
    <cellStyle name="Normal" xfId="0" builtinId="0"/>
    <cellStyle name="Normal 2" xfId="4" xr:uid="{00000000-0005-0000-0000-000005000000}"/>
    <cellStyle name="Normal 4" xfId="3" xr:uid="{00000000-0005-0000-0000-000006000000}"/>
  </cellStyles>
  <dxfs count="0"/>
  <tableStyles count="0" defaultTableStyle="TableStyleMedium9" defaultPivotStyle="PivotStyleLight16"/>
  <colors>
    <mruColors>
      <color rgb="FFF58427"/>
      <color rgb="FFFABF8E"/>
      <color rgb="FFF79D53"/>
      <color rgb="FFF47710"/>
      <color rgb="FFF79443"/>
      <color rgb="FF4D4D4D"/>
      <color rgb="FFFAE8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166254</xdr:colOff>
      <xdr:row>7</xdr:row>
      <xdr:rowOff>55418</xdr:rowOff>
    </xdr:from>
    <xdr:to>
      <xdr:col>8</xdr:col>
      <xdr:colOff>58300</xdr:colOff>
      <xdr:row>20</xdr:row>
      <xdr:rowOff>35383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73727" y="1461654"/>
          <a:ext cx="6084335" cy="2231329"/>
        </a:xfrm>
        <a:prstGeom prst="rect">
          <a:avLst/>
        </a:prstGeom>
      </xdr:spPr>
    </xdr:pic>
    <xdr:clientData/>
  </xdr:twoCellAnchor>
  <xdr:twoCellAnchor editAs="oneCell">
    <xdr:from>
      <xdr:col>1</xdr:col>
      <xdr:colOff>38100</xdr:colOff>
      <xdr:row>22</xdr:row>
      <xdr:rowOff>104775</xdr:rowOff>
    </xdr:from>
    <xdr:to>
      <xdr:col>8</xdr:col>
      <xdr:colOff>19885</xdr:colOff>
      <xdr:row>35</xdr:row>
      <xdr:rowOff>86033</xdr:rowOff>
    </xdr:to>
    <xdr:pic>
      <xdr:nvPicPr>
        <xdr:cNvPr id="4" name="Picture 3">
          <a:extLst>
            <a:ext uri="{FF2B5EF4-FFF2-40B4-BE49-F238E27FC236}">
              <a16:creationId xmlns:a16="http://schemas.microsoft.com/office/drawing/2014/main" id="{06DBD3D5-B4C6-4A89-935B-74E87D5BE243}"/>
            </a:ext>
          </a:extLst>
        </xdr:cNvPr>
        <xdr:cNvPicPr>
          <a:picLocks noChangeAspect="1"/>
        </xdr:cNvPicPr>
      </xdr:nvPicPr>
      <xdr:blipFill>
        <a:blip xmlns:r="http://schemas.openxmlformats.org/officeDocument/2006/relationships" r:embed="rId2"/>
        <a:stretch>
          <a:fillRect/>
        </a:stretch>
      </xdr:blipFill>
      <xdr:spPr>
        <a:xfrm>
          <a:off x="923925" y="4095750"/>
          <a:ext cx="5982535" cy="2210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35719</xdr:colOff>
      <xdr:row>0</xdr:row>
      <xdr:rowOff>132873</xdr:rowOff>
    </xdr:from>
    <xdr:to>
      <xdr:col>1</xdr:col>
      <xdr:colOff>1236821</xdr:colOff>
      <xdr:row>2</xdr:row>
      <xdr:rowOff>55437</xdr:rowOff>
    </xdr:to>
    <xdr:pic>
      <xdr:nvPicPr>
        <xdr:cNvPr id="3" name="Picture 2">
          <a:extLst>
            <a:ext uri="{FF2B5EF4-FFF2-40B4-BE49-F238E27FC236}">
              <a16:creationId xmlns:a16="http://schemas.microsoft.com/office/drawing/2014/main" id="{8EE2AF81-2403-584D-0247-A8130F5B7945}"/>
            </a:ext>
          </a:extLst>
        </xdr:cNvPr>
        <xdr:cNvPicPr>
          <a:picLocks noChangeAspect="1"/>
        </xdr:cNvPicPr>
      </xdr:nvPicPr>
      <xdr:blipFill>
        <a:blip xmlns:r="http://schemas.openxmlformats.org/officeDocument/2006/relationships" r:embed="rId1"/>
        <a:stretch>
          <a:fillRect/>
        </a:stretch>
      </xdr:blipFill>
      <xdr:spPr>
        <a:xfrm>
          <a:off x="35719" y="132873"/>
          <a:ext cx="2974657" cy="11012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4</xdr:row>
      <xdr:rowOff>0</xdr:rowOff>
    </xdr:from>
    <xdr:to>
      <xdr:col>24</xdr:col>
      <xdr:colOff>425375</xdr:colOff>
      <xdr:row>13</xdr:row>
      <xdr:rowOff>21066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7705294" y="914400"/>
          <a:ext cx="6073140" cy="2217419"/>
          <a:chOff x="1143000" y="1752600"/>
          <a:chExt cx="6042660" cy="2217419"/>
        </a:xfrm>
      </xdr:grpSpPr>
      <xdr:grpSp>
        <xdr:nvGrpSpPr>
          <xdr:cNvPr id="3" name="Group 2">
            <a:extLst>
              <a:ext uri="{FF2B5EF4-FFF2-40B4-BE49-F238E27FC236}">
                <a16:creationId xmlns:a16="http://schemas.microsoft.com/office/drawing/2014/main" id="{00000000-0008-0000-0300-000003000000}"/>
              </a:ext>
            </a:extLst>
          </xdr:cNvPr>
          <xdr:cNvGrpSpPr/>
        </xdr:nvGrpSpPr>
        <xdr:grpSpPr>
          <a:xfrm>
            <a:off x="1166446" y="1761978"/>
            <a:ext cx="6019214" cy="2208041"/>
            <a:chOff x="2910263" y="2859258"/>
            <a:chExt cx="10172507" cy="2208041"/>
          </a:xfrm>
        </xdr:grpSpPr>
        <xdr:sp macro="" textlink="">
          <xdr:nvSpPr>
            <xdr:cNvPr id="6" name="Rectangle 5">
              <a:extLst>
                <a:ext uri="{FF2B5EF4-FFF2-40B4-BE49-F238E27FC236}">
                  <a16:creationId xmlns:a16="http://schemas.microsoft.com/office/drawing/2014/main" id="{00000000-0008-0000-0300-000006000000}"/>
                </a:ext>
              </a:extLst>
            </xdr:cNvPr>
            <xdr:cNvSpPr/>
          </xdr:nvSpPr>
          <xdr:spPr>
            <a:xfrm>
              <a:off x="2910263" y="2859258"/>
              <a:ext cx="10172507" cy="2208041"/>
            </a:xfrm>
            <a:prstGeom prst="rect">
              <a:avLst/>
            </a:prstGeom>
            <a:solidFill>
              <a:schemeClr val="bg1">
                <a:lumMod val="9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mn-lt"/>
                </a:rPr>
                <a:t>John Doe				</a:t>
              </a:r>
              <a:r>
                <a:rPr lang="en-US" sz="1100" baseline="0">
                  <a:solidFill>
                    <a:sysClr val="windowText" lastClr="000000"/>
                  </a:solidFill>
                  <a:latin typeface="+mn-lt"/>
                </a:rPr>
                <a:t>                                    </a:t>
              </a:r>
              <a:r>
                <a:rPr lang="en-US" sz="1100">
                  <a:solidFill>
                    <a:sysClr val="windowText" lastClr="000000"/>
                  </a:solidFill>
                  <a:latin typeface="+mn-lt"/>
                </a:rPr>
                <a:t>####</a:t>
              </a:r>
            </a:p>
            <a:p>
              <a:pPr algn="l"/>
              <a:r>
                <a:rPr lang="en-US" sz="1100">
                  <a:solidFill>
                    <a:sysClr val="windowText" lastClr="000000"/>
                  </a:solidFill>
                  <a:latin typeface="+mn-lt"/>
                </a:rPr>
                <a:t>123 Main St.</a:t>
              </a:r>
            </a:p>
            <a:p>
              <a:pPr algn="l"/>
              <a:r>
                <a:rPr lang="en-US" sz="1100">
                  <a:solidFill>
                    <a:sysClr val="windowText" lastClr="000000"/>
                  </a:solidFill>
                  <a:latin typeface="+mn-lt"/>
                </a:rPr>
                <a:t>Anywhere, FL 12345		</a:t>
              </a:r>
              <a:r>
                <a:rPr lang="en-US" sz="1100" baseline="0">
                  <a:solidFill>
                    <a:sysClr val="windowText" lastClr="000000"/>
                  </a:solidFill>
                  <a:latin typeface="+mn-lt"/>
                </a:rPr>
                <a:t>                              </a:t>
              </a:r>
              <a:r>
                <a:rPr lang="en-US" sz="1100">
                  <a:solidFill>
                    <a:sysClr val="windowText" lastClr="000000"/>
                  </a:solidFill>
                  <a:latin typeface="+mn-lt"/>
                </a:rPr>
                <a:t>Date </a:t>
              </a:r>
              <a:r>
                <a:rPr lang="en-US" sz="1100" baseline="0">
                  <a:solidFill>
                    <a:sysClr val="windowText" lastClr="000000"/>
                  </a:solidFill>
                  <a:latin typeface="+mn-lt"/>
                </a:rPr>
                <a:t>____________________</a:t>
              </a:r>
              <a:endParaRPr lang="en-US" sz="1100">
                <a:solidFill>
                  <a:sysClr val="windowText" lastClr="000000"/>
                </a:solidFill>
                <a:latin typeface="+mn-lt"/>
              </a:endParaRPr>
            </a:p>
            <a:p>
              <a:pPr algn="l"/>
              <a:endParaRPr lang="en-US" sz="1100">
                <a:solidFill>
                  <a:sysClr val="windowText" lastClr="000000"/>
                </a:solidFill>
                <a:latin typeface="+mn-lt"/>
              </a:endParaRPr>
            </a:p>
            <a:p>
              <a:pPr algn="l"/>
              <a:r>
                <a:rPr lang="en-US" sz="1100">
                  <a:solidFill>
                    <a:sysClr val="windowText" lastClr="000000"/>
                  </a:solidFill>
                  <a:latin typeface="+mn-lt"/>
                </a:rPr>
                <a:t>Pay to the Order of _________________________________________</a:t>
              </a:r>
              <a:endParaRPr lang="en-US" sz="1100" baseline="0">
                <a:solidFill>
                  <a:sysClr val="windowText" lastClr="000000"/>
                </a:solidFill>
                <a:latin typeface="+mn-lt"/>
              </a:endParaRPr>
            </a:p>
            <a:p>
              <a:pPr algn="l"/>
              <a:endParaRPr lang="en-US" sz="1100" baseline="0">
                <a:solidFill>
                  <a:sysClr val="windowText" lastClr="000000"/>
                </a:solidFill>
                <a:latin typeface="+mn-lt"/>
              </a:endParaRPr>
            </a:p>
            <a:p>
              <a:pPr algn="l"/>
              <a:r>
                <a:rPr lang="en-US" sz="1100" baseline="0">
                  <a:solidFill>
                    <a:sysClr val="windowText" lastClr="000000"/>
                  </a:solidFill>
                  <a:latin typeface="+mn-lt"/>
                </a:rPr>
                <a:t>____________________________________________________________ $</a:t>
              </a:r>
            </a:p>
            <a:p>
              <a:pPr algn="l"/>
              <a:endParaRPr lang="en-US" sz="1100" baseline="0">
                <a:solidFill>
                  <a:sysClr val="windowText" lastClr="000000"/>
                </a:solidFill>
                <a:latin typeface="+mn-lt"/>
              </a:endParaRPr>
            </a:p>
            <a:p>
              <a:pPr algn="l"/>
              <a:endParaRPr lang="en-US" sz="1100" baseline="0">
                <a:solidFill>
                  <a:sysClr val="windowText" lastClr="000000"/>
                </a:solidFill>
                <a:latin typeface="+mn-lt"/>
              </a:endParaRPr>
            </a:p>
            <a:p>
              <a:pPr algn="l"/>
              <a:r>
                <a:rPr lang="en-US" sz="1100" baseline="0">
                  <a:solidFill>
                    <a:sysClr val="windowText" lastClr="000000"/>
                  </a:solidFill>
                  <a:latin typeface="+mn-lt"/>
                </a:rPr>
                <a:t>Memo __________________________________	_____________________________</a:t>
              </a:r>
            </a:p>
            <a:p>
              <a:pPr algn="l"/>
              <a:endParaRPr lang="en-US" sz="1100" baseline="0">
                <a:solidFill>
                  <a:sysClr val="windowText" lastClr="000000"/>
                </a:solidFill>
                <a:latin typeface="+mn-lt"/>
              </a:endParaRPr>
            </a:p>
            <a:p>
              <a:pPr algn="l"/>
              <a:r>
                <a:rPr lang="en-US" sz="1100" baseline="0">
                  <a:solidFill>
                    <a:sysClr val="windowText" lastClr="000000"/>
                  </a:solidFill>
                  <a:latin typeface="+mn-lt"/>
                </a:rPr>
                <a:t>                   #########		#########		####</a:t>
              </a:r>
              <a:endParaRPr lang="en-US" sz="1100">
                <a:solidFill>
                  <a:sysClr val="windowText" lastClr="000000"/>
                </a:solidFill>
                <a:latin typeface="+mn-lt"/>
              </a:endParaRPr>
            </a:p>
          </xdr:txBody>
        </xdr:sp>
        <xdr:sp macro="" textlink="">
          <xdr:nvSpPr>
            <xdr:cNvPr id="7" name="Rectangle 6">
              <a:extLst>
                <a:ext uri="{FF2B5EF4-FFF2-40B4-BE49-F238E27FC236}">
                  <a16:creationId xmlns:a16="http://schemas.microsoft.com/office/drawing/2014/main" id="{00000000-0008-0000-0300-000007000000}"/>
                </a:ext>
              </a:extLst>
            </xdr:cNvPr>
            <xdr:cNvSpPr/>
          </xdr:nvSpPr>
          <xdr:spPr>
            <a:xfrm>
              <a:off x="10356991" y="3886200"/>
              <a:ext cx="2279012" cy="20574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143000" y="1752600"/>
            <a:ext cx="5539740" cy="1889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accent2">
                    <a:lumMod val="75000"/>
                  </a:schemeClr>
                </a:solidFill>
                <a:effectLst/>
                <a:latin typeface="+mn-lt"/>
                <a:ea typeface="+mn-ea"/>
                <a:cs typeface="+mn-cs"/>
              </a:rPr>
              <a:t>				</a:t>
            </a:r>
            <a:r>
              <a:rPr lang="en-US" sz="1100" baseline="0">
                <a:solidFill>
                  <a:schemeClr val="accent2">
                    <a:lumMod val="75000"/>
                  </a:schemeClr>
                </a:solidFill>
                <a:effectLst/>
                <a:latin typeface="+mn-lt"/>
                <a:ea typeface="+mn-ea"/>
                <a:cs typeface="+mn-cs"/>
              </a:rPr>
              <a:t>        </a:t>
            </a:r>
          </a:p>
          <a:p>
            <a:endParaRPr lang="en-US" sz="1100" baseline="0">
              <a:solidFill>
                <a:schemeClr val="accent2">
                  <a:lumMod val="75000"/>
                </a:schemeClr>
              </a:solidFill>
              <a:effectLst/>
              <a:latin typeface="+mn-lt"/>
              <a:ea typeface="+mn-ea"/>
              <a:cs typeface="+mn-cs"/>
            </a:endParaRPr>
          </a:p>
          <a:p>
            <a:r>
              <a:rPr lang="en-US" sz="1100" baseline="0">
                <a:solidFill>
                  <a:schemeClr val="accent2">
                    <a:lumMod val="75000"/>
                  </a:schemeClr>
                </a:solidFill>
                <a:effectLst/>
                <a:latin typeface="+mn-lt"/>
                <a:ea typeface="+mn-ea"/>
                <a:cs typeface="+mn-cs"/>
              </a:rPr>
              <a:t>				            March 1, 20XX</a:t>
            </a:r>
          </a:p>
          <a:p>
            <a:endParaRPr lang="en-US" sz="1100" baseline="0">
              <a:solidFill>
                <a:schemeClr val="accent2">
                  <a:lumMod val="75000"/>
                </a:schemeClr>
              </a:solidFill>
              <a:effectLst/>
              <a:latin typeface="+mn-lt"/>
              <a:ea typeface="+mn-ea"/>
              <a:cs typeface="+mn-cs"/>
            </a:endParaRPr>
          </a:p>
          <a:p>
            <a:r>
              <a:rPr lang="en-US" sz="1100" baseline="0">
                <a:solidFill>
                  <a:schemeClr val="accent2">
                    <a:lumMod val="75000"/>
                  </a:schemeClr>
                </a:solidFill>
                <a:effectLst/>
                <a:latin typeface="+mn-lt"/>
                <a:ea typeface="+mn-ea"/>
                <a:cs typeface="+mn-cs"/>
              </a:rPr>
              <a:t>	         Florida Prepaid College Foundation</a:t>
            </a:r>
            <a:endParaRPr lang="en-US">
              <a:solidFill>
                <a:schemeClr val="accent2">
                  <a:lumMod val="75000"/>
                </a:schemeClr>
              </a:solidFill>
              <a:effectLst/>
            </a:endParaRPr>
          </a:p>
          <a:p>
            <a:r>
              <a:rPr lang="en-US" sz="1100" baseline="0">
                <a:solidFill>
                  <a:schemeClr val="accent2">
                    <a:lumMod val="75000"/>
                  </a:schemeClr>
                </a:solidFill>
                <a:effectLst/>
                <a:latin typeface="+mn-lt"/>
                <a:ea typeface="+mn-ea"/>
                <a:cs typeface="+mn-cs"/>
              </a:rPr>
              <a:t> </a:t>
            </a:r>
          </a:p>
          <a:p>
            <a:r>
              <a:rPr lang="en-US" sz="1100" baseline="0">
                <a:solidFill>
                  <a:schemeClr val="accent2">
                    <a:lumMod val="75000"/>
                  </a:schemeClr>
                </a:solidFill>
                <a:effectLst/>
                <a:latin typeface="+mn-lt"/>
                <a:ea typeface="+mn-ea"/>
                <a:cs typeface="+mn-cs"/>
              </a:rPr>
              <a:t>   Fifteen-thousand three-hundred fifty-two-dollars and 00/100                           15,352.00</a:t>
            </a:r>
            <a:endParaRPr lang="en-US">
              <a:solidFill>
                <a:schemeClr val="accent2">
                  <a:lumMod val="75000"/>
                </a:schemeClr>
              </a:solidFill>
              <a:effectLst/>
            </a:endParaRPr>
          </a:p>
          <a:p>
            <a:r>
              <a:rPr lang="en-US" sz="1100" baseline="0">
                <a:solidFill>
                  <a:schemeClr val="accent2">
                    <a:lumMod val="75000"/>
                  </a:schemeClr>
                </a:solidFill>
                <a:effectLst/>
                <a:latin typeface="+mn-lt"/>
                <a:ea typeface="+mn-ea"/>
                <a:cs typeface="+mn-cs"/>
              </a:rPr>
              <a:t>          </a:t>
            </a:r>
          </a:p>
          <a:p>
            <a:endParaRPr lang="en-US" sz="1100" baseline="0">
              <a:solidFill>
                <a:schemeClr val="accent2">
                  <a:lumMod val="75000"/>
                </a:schemeClr>
              </a:solidFill>
              <a:effectLst/>
              <a:latin typeface="+mn-lt"/>
              <a:ea typeface="+mn-ea"/>
              <a:cs typeface="+mn-cs"/>
            </a:endParaRPr>
          </a:p>
          <a:p>
            <a:r>
              <a:rPr lang="en-US" sz="1100" baseline="0">
                <a:solidFill>
                  <a:schemeClr val="accent2">
                    <a:lumMod val="75000"/>
                  </a:schemeClr>
                </a:solidFill>
                <a:effectLst/>
                <a:latin typeface="+mn-lt"/>
                <a:ea typeface="+mn-ea"/>
                <a:cs typeface="+mn-cs"/>
              </a:rPr>
              <a:t>               Account Number		</a:t>
            </a:r>
            <a:endParaRPr lang="en-US" sz="1100">
              <a:solidFill>
                <a:schemeClr val="accent2">
                  <a:lumMod val="75000"/>
                </a:schemeClr>
              </a:solidFill>
            </a:endParaRPr>
          </a:p>
        </xdr:txBody>
      </xdr:sp>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4953001" y="3169920"/>
            <a:ext cx="928566" cy="454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2400">
                <a:solidFill>
                  <a:schemeClr val="accent2">
                    <a:lumMod val="75000"/>
                  </a:schemeClr>
                </a:solidFill>
                <a:latin typeface="Freestyle Script" panose="030804020302050B0404" pitchFamily="66" charset="0"/>
              </a:rPr>
              <a:t>John Doe</a:t>
            </a:r>
          </a:p>
        </xdr:txBody>
      </xdr:sp>
    </xdr:grpSp>
    <xdr:clientData/>
  </xdr:twoCellAnchor>
  <xdr:twoCellAnchor>
    <xdr:from>
      <xdr:col>15</xdr:col>
      <xdr:colOff>0</xdr:colOff>
      <xdr:row>14</xdr:row>
      <xdr:rowOff>0</xdr:rowOff>
    </xdr:from>
    <xdr:to>
      <xdr:col>24</xdr:col>
      <xdr:colOff>504346</xdr:colOff>
      <xdr:row>23</xdr:row>
      <xdr:rowOff>49765</xdr:rowOff>
    </xdr:to>
    <xdr:grpSp>
      <xdr:nvGrpSpPr>
        <xdr:cNvPr id="8" name="Group 7">
          <a:extLst>
            <a:ext uri="{FF2B5EF4-FFF2-40B4-BE49-F238E27FC236}">
              <a16:creationId xmlns:a16="http://schemas.microsoft.com/office/drawing/2014/main" id="{00000000-0008-0000-0300-000008000000}"/>
            </a:ext>
          </a:extLst>
        </xdr:cNvPr>
        <xdr:cNvGrpSpPr/>
      </xdr:nvGrpSpPr>
      <xdr:grpSpPr>
        <a:xfrm>
          <a:off x="17705294" y="3550024"/>
          <a:ext cx="6152111" cy="2273012"/>
          <a:chOff x="6675120" y="1508760"/>
          <a:chExt cx="6088380" cy="2308860"/>
        </a:xfrm>
      </xdr:grpSpPr>
      <xdr:sp macro="" textlink="">
        <xdr:nvSpPr>
          <xdr:cNvPr id="9" name="Rectangle 8">
            <a:extLst>
              <a:ext uri="{FF2B5EF4-FFF2-40B4-BE49-F238E27FC236}">
                <a16:creationId xmlns:a16="http://schemas.microsoft.com/office/drawing/2014/main" id="{00000000-0008-0000-0300-000009000000}"/>
              </a:ext>
            </a:extLst>
          </xdr:cNvPr>
          <xdr:cNvSpPr/>
        </xdr:nvSpPr>
        <xdr:spPr>
          <a:xfrm>
            <a:off x="6675120" y="1508760"/>
            <a:ext cx="6088380" cy="2308860"/>
          </a:xfrm>
          <a:prstGeom prst="rect">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53"/>
          <a:stretch/>
        </xdr:blipFill>
        <xdr:spPr>
          <a:xfrm>
            <a:off x="12120789" y="1595258"/>
            <a:ext cx="558891" cy="622162"/>
          </a:xfrm>
          <a:prstGeom prst="rect">
            <a:avLst/>
          </a:prstGeom>
        </xdr:spPr>
      </xdr:pic>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6743700" y="1592580"/>
            <a:ext cx="4853940" cy="2133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John Doe</a:t>
            </a:r>
          </a:p>
          <a:p>
            <a:r>
              <a:rPr lang="en-US" sz="1100"/>
              <a:t>123 Main St.</a:t>
            </a:r>
          </a:p>
          <a:p>
            <a:r>
              <a:rPr lang="en-US" sz="1100"/>
              <a:t>Anywhere,</a:t>
            </a:r>
            <a:r>
              <a:rPr lang="en-US" sz="1100" baseline="0"/>
              <a:t> FL 12345</a:t>
            </a:r>
          </a:p>
          <a:p>
            <a:endParaRPr lang="en-US" sz="1100" baseline="0"/>
          </a:p>
          <a:p>
            <a:r>
              <a:rPr lang="en-US" sz="1100" baseline="0"/>
              <a:t>		Florida Prepaid College Board</a:t>
            </a:r>
          </a:p>
          <a:p>
            <a:r>
              <a:rPr lang="en-US" sz="1100" baseline="0"/>
              <a:t>		PO Box 31088</a:t>
            </a:r>
          </a:p>
          <a:p>
            <a:r>
              <a:rPr lang="en-US" sz="1100" baseline="0"/>
              <a:t>		Tampa, FL 33631-3088</a:t>
            </a:r>
            <a:endParaRPr 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epaid.foundation@myfloridaprepaid.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ABF8E"/>
  </sheetPr>
  <dimension ref="A1:Y40"/>
  <sheetViews>
    <sheetView zoomScaleNormal="100" zoomScaleSheetLayoutView="110" workbookViewId="0">
      <selection activeCell="I45" sqref="I45"/>
    </sheetView>
  </sheetViews>
  <sheetFormatPr defaultRowHeight="13.2" x14ac:dyDescent="0.25"/>
  <cols>
    <col min="1" max="1" width="13.33203125" customWidth="1"/>
    <col min="2" max="11" width="12.88671875" customWidth="1"/>
    <col min="16" max="19" width="11.109375" customWidth="1"/>
  </cols>
  <sheetData>
    <row r="1" spans="1:25" ht="24" x14ac:dyDescent="0.35">
      <c r="A1" s="142" t="s">
        <v>55</v>
      </c>
      <c r="B1" s="142"/>
      <c r="C1" s="142"/>
      <c r="D1" s="142"/>
      <c r="E1" s="142"/>
      <c r="F1" s="142"/>
      <c r="G1" s="142"/>
      <c r="H1" s="142"/>
      <c r="I1" s="142"/>
      <c r="J1" s="142"/>
      <c r="K1" s="142"/>
      <c r="X1" s="10"/>
      <c r="Y1" s="10"/>
    </row>
    <row r="2" spans="1:25" ht="19.2" customHeight="1" x14ac:dyDescent="0.25">
      <c r="A2" s="50" t="s">
        <v>52</v>
      </c>
      <c r="B2" s="141" t="s">
        <v>63</v>
      </c>
      <c r="C2" s="141"/>
      <c r="D2" s="141"/>
      <c r="E2" s="141"/>
      <c r="F2" s="141"/>
      <c r="G2" s="141"/>
      <c r="H2" s="141"/>
      <c r="I2" s="141"/>
      <c r="J2" s="141"/>
      <c r="K2" s="141"/>
      <c r="X2" s="10"/>
      <c r="Y2" s="10"/>
    </row>
    <row r="3" spans="1:25" ht="13.95" customHeight="1" x14ac:dyDescent="0.25">
      <c r="A3" s="143">
        <v>1</v>
      </c>
      <c r="B3" s="152" t="s">
        <v>69</v>
      </c>
      <c r="C3" s="153"/>
      <c r="D3" s="153"/>
      <c r="E3" s="153"/>
      <c r="F3" s="153"/>
      <c r="G3" s="153"/>
      <c r="H3" s="153"/>
      <c r="I3" s="153"/>
      <c r="J3" s="153"/>
      <c r="K3" s="154"/>
      <c r="X3" s="10"/>
      <c r="Y3" s="10"/>
    </row>
    <row r="4" spans="1:25" ht="13.95" customHeight="1" x14ac:dyDescent="0.25">
      <c r="A4" s="151"/>
      <c r="B4" s="155"/>
      <c r="C4" s="156"/>
      <c r="D4" s="156"/>
      <c r="E4" s="156"/>
      <c r="F4" s="156"/>
      <c r="G4" s="156"/>
      <c r="H4" s="156"/>
      <c r="I4" s="156"/>
      <c r="J4" s="156"/>
      <c r="K4" s="157"/>
      <c r="X4" s="10"/>
      <c r="Y4" s="10"/>
    </row>
    <row r="5" spans="1:25" ht="13.95" customHeight="1" x14ac:dyDescent="0.25">
      <c r="A5" s="158">
        <v>2</v>
      </c>
      <c r="B5" s="160" t="s">
        <v>53</v>
      </c>
      <c r="C5" s="161"/>
      <c r="D5" s="161"/>
      <c r="E5" s="161"/>
      <c r="F5" s="161"/>
      <c r="G5" s="161"/>
      <c r="H5" s="161"/>
      <c r="I5" s="161"/>
      <c r="J5" s="161"/>
      <c r="K5" s="162"/>
      <c r="X5" s="10"/>
      <c r="Y5" s="10"/>
    </row>
    <row r="6" spans="1:25" ht="13.95" customHeight="1" x14ac:dyDescent="0.25">
      <c r="A6" s="159"/>
      <c r="B6" s="163"/>
      <c r="C6" s="164"/>
      <c r="D6" s="164"/>
      <c r="E6" s="164"/>
      <c r="F6" s="164"/>
      <c r="G6" s="164"/>
      <c r="H6" s="164"/>
      <c r="I6" s="164"/>
      <c r="J6" s="164"/>
      <c r="K6" s="165"/>
      <c r="L6" s="10"/>
      <c r="M6" s="10"/>
      <c r="N6" s="10"/>
      <c r="O6" s="10"/>
      <c r="P6" s="10"/>
      <c r="Q6" s="10"/>
      <c r="R6" s="10"/>
      <c r="S6" s="10"/>
      <c r="T6" s="10"/>
      <c r="U6" s="10"/>
      <c r="V6" s="10"/>
      <c r="X6" s="10"/>
      <c r="Y6" s="10"/>
    </row>
    <row r="7" spans="1:25" ht="13.95" customHeight="1" x14ac:dyDescent="0.25">
      <c r="A7" s="143">
        <v>3</v>
      </c>
      <c r="B7" s="145" t="s">
        <v>68</v>
      </c>
      <c r="C7" s="146"/>
      <c r="D7" s="146"/>
      <c r="E7" s="146"/>
      <c r="F7" s="146"/>
      <c r="G7" s="146"/>
      <c r="H7" s="146"/>
      <c r="I7" s="146"/>
      <c r="J7" s="146"/>
      <c r="K7" s="147"/>
      <c r="X7" s="10"/>
      <c r="Y7" s="10"/>
    </row>
    <row r="8" spans="1:25" ht="13.95" customHeight="1" x14ac:dyDescent="0.25">
      <c r="A8" s="144"/>
      <c r="B8" s="148"/>
      <c r="C8" s="149"/>
      <c r="D8" s="149"/>
      <c r="E8" s="149"/>
      <c r="F8" s="149"/>
      <c r="G8" s="149"/>
      <c r="H8" s="149"/>
      <c r="I8" s="149"/>
      <c r="J8" s="149"/>
      <c r="K8" s="150"/>
      <c r="L8" s="10"/>
      <c r="M8" s="10"/>
      <c r="N8" s="10"/>
      <c r="O8" s="10"/>
      <c r="P8" s="10"/>
      <c r="Q8" s="10"/>
      <c r="R8" s="10"/>
      <c r="S8" s="10"/>
      <c r="T8" s="10"/>
      <c r="U8" s="10"/>
      <c r="V8" s="10"/>
      <c r="X8" s="10"/>
      <c r="Y8" s="10"/>
    </row>
    <row r="9" spans="1:25" ht="13.95" customHeight="1" x14ac:dyDescent="0.25">
      <c r="A9" s="144"/>
      <c r="B9" s="148"/>
      <c r="C9" s="149"/>
      <c r="D9" s="149"/>
      <c r="E9" s="149"/>
      <c r="F9" s="149"/>
      <c r="G9" s="149"/>
      <c r="H9" s="149"/>
      <c r="I9" s="149"/>
      <c r="J9" s="149"/>
      <c r="K9" s="150"/>
      <c r="L9" s="10"/>
      <c r="M9" s="10"/>
      <c r="N9" s="10"/>
      <c r="O9" s="10"/>
      <c r="P9" s="10"/>
      <c r="Q9" s="10"/>
      <c r="R9" s="10"/>
      <c r="S9" s="10"/>
      <c r="T9" s="10"/>
      <c r="U9" s="10"/>
      <c r="V9" s="10"/>
      <c r="W9" s="10"/>
      <c r="X9" s="10"/>
      <c r="Y9" s="10"/>
    </row>
    <row r="10" spans="1:25" ht="13.95" customHeight="1" x14ac:dyDescent="0.25">
      <c r="A10" s="144"/>
      <c r="B10" s="148"/>
      <c r="C10" s="149"/>
      <c r="D10" s="149"/>
      <c r="E10" s="149"/>
      <c r="F10" s="149"/>
      <c r="G10" s="149"/>
      <c r="H10" s="149"/>
      <c r="I10" s="149"/>
      <c r="J10" s="149"/>
      <c r="K10" s="150"/>
      <c r="L10" s="10"/>
      <c r="M10" s="10"/>
      <c r="N10" s="10"/>
      <c r="O10" s="10"/>
      <c r="P10" s="10"/>
      <c r="Q10" s="10"/>
      <c r="R10" s="10"/>
      <c r="S10" s="10"/>
      <c r="T10" s="10"/>
      <c r="U10" s="10"/>
      <c r="V10" s="10"/>
      <c r="W10" s="10"/>
      <c r="X10" s="10"/>
      <c r="Y10" s="10"/>
    </row>
    <row r="11" spans="1:25" ht="13.95" customHeight="1" x14ac:dyDescent="0.25">
      <c r="A11" s="144"/>
      <c r="B11" s="148"/>
      <c r="C11" s="149"/>
      <c r="D11" s="149"/>
      <c r="E11" s="149"/>
      <c r="F11" s="149"/>
      <c r="G11" s="149"/>
      <c r="H11" s="149"/>
      <c r="I11" s="149"/>
      <c r="J11" s="149"/>
      <c r="K11" s="150"/>
      <c r="L11" s="10"/>
      <c r="M11" s="10"/>
      <c r="N11" s="10"/>
      <c r="O11" s="10"/>
      <c r="P11" s="10"/>
      <c r="Q11" s="10"/>
      <c r="R11" s="10"/>
      <c r="S11" s="10"/>
      <c r="T11" s="10"/>
      <c r="U11" s="10"/>
      <c r="V11" s="10"/>
      <c r="W11" s="10"/>
      <c r="X11" s="10"/>
      <c r="Y11" s="10"/>
    </row>
    <row r="12" spans="1:25" ht="13.95" customHeight="1" x14ac:dyDescent="0.25">
      <c r="A12" s="144"/>
      <c r="B12" s="148"/>
      <c r="C12" s="149"/>
      <c r="D12" s="149"/>
      <c r="E12" s="149"/>
      <c r="F12" s="149"/>
      <c r="G12" s="149"/>
      <c r="H12" s="149"/>
      <c r="I12" s="149"/>
      <c r="J12" s="149"/>
      <c r="K12" s="150"/>
      <c r="L12" s="10"/>
      <c r="M12" s="10"/>
      <c r="N12" s="10"/>
      <c r="O12" s="10"/>
      <c r="P12" s="10"/>
      <c r="Q12" s="10"/>
      <c r="R12" s="10"/>
      <c r="S12" s="10"/>
      <c r="T12" s="10"/>
      <c r="U12" s="10"/>
      <c r="V12" s="10"/>
      <c r="W12" s="10"/>
      <c r="X12" s="10"/>
      <c r="Y12" s="10"/>
    </row>
    <row r="13" spans="1:25" ht="13.95" customHeight="1" x14ac:dyDescent="0.25">
      <c r="A13" s="144"/>
      <c r="B13" s="148"/>
      <c r="C13" s="149"/>
      <c r="D13" s="149"/>
      <c r="E13" s="149"/>
      <c r="F13" s="149"/>
      <c r="G13" s="149"/>
      <c r="H13" s="149"/>
      <c r="I13" s="149"/>
      <c r="J13" s="149"/>
      <c r="K13" s="150"/>
      <c r="L13" s="10"/>
      <c r="M13" s="10"/>
      <c r="N13" s="10"/>
      <c r="O13" s="10"/>
      <c r="P13" s="10"/>
      <c r="Q13" s="10"/>
      <c r="R13" s="10"/>
      <c r="S13" s="10"/>
      <c r="T13" s="10"/>
      <c r="U13" s="10"/>
      <c r="V13" s="10"/>
      <c r="W13" s="10"/>
      <c r="X13" s="10"/>
      <c r="Y13" s="10"/>
    </row>
    <row r="14" spans="1:25" ht="13.95" customHeight="1" x14ac:dyDescent="0.25">
      <c r="A14" s="144"/>
      <c r="B14" s="148"/>
      <c r="C14" s="149"/>
      <c r="D14" s="149"/>
      <c r="E14" s="149"/>
      <c r="F14" s="149"/>
      <c r="G14" s="149"/>
      <c r="H14" s="149"/>
      <c r="I14" s="149"/>
      <c r="J14" s="149"/>
      <c r="K14" s="150"/>
      <c r="L14" s="10"/>
      <c r="M14" s="10"/>
      <c r="N14" s="10"/>
      <c r="O14" s="10"/>
      <c r="P14" s="10"/>
      <c r="Q14" s="10"/>
      <c r="R14" s="10"/>
      <c r="S14" s="10"/>
      <c r="T14" s="10"/>
      <c r="U14" s="10"/>
      <c r="V14" s="10"/>
      <c r="W14" s="10"/>
      <c r="X14" s="10"/>
      <c r="Y14" s="10"/>
    </row>
    <row r="15" spans="1:25" ht="13.95" customHeight="1" x14ac:dyDescent="0.25">
      <c r="A15" s="144"/>
      <c r="B15" s="148"/>
      <c r="C15" s="149"/>
      <c r="D15" s="149"/>
      <c r="E15" s="149"/>
      <c r="F15" s="149"/>
      <c r="G15" s="149"/>
      <c r="H15" s="149"/>
      <c r="I15" s="149"/>
      <c r="J15" s="149"/>
      <c r="K15" s="150"/>
      <c r="L15" s="10"/>
      <c r="M15" s="10"/>
      <c r="N15" s="10"/>
      <c r="O15" s="10"/>
      <c r="P15" s="10"/>
      <c r="Q15" s="10"/>
      <c r="R15" s="10"/>
      <c r="S15" s="10"/>
      <c r="T15" s="10"/>
      <c r="U15" s="10"/>
      <c r="V15" s="10"/>
      <c r="W15" s="10"/>
      <c r="X15" s="10"/>
      <c r="Y15" s="10"/>
    </row>
    <row r="16" spans="1:25" ht="13.95" customHeight="1" x14ac:dyDescent="0.25">
      <c r="A16" s="144"/>
      <c r="B16" s="148"/>
      <c r="C16" s="149"/>
      <c r="D16" s="149"/>
      <c r="E16" s="149"/>
      <c r="F16" s="149"/>
      <c r="G16" s="149"/>
      <c r="H16" s="149"/>
      <c r="I16" s="149"/>
      <c r="J16" s="149"/>
      <c r="K16" s="150"/>
      <c r="L16" s="10"/>
      <c r="M16" s="10"/>
      <c r="N16" s="10"/>
      <c r="O16" s="10"/>
      <c r="P16" s="10"/>
      <c r="Q16" s="10"/>
      <c r="R16" s="10"/>
      <c r="S16" s="10"/>
      <c r="T16" s="10"/>
      <c r="U16" s="10"/>
      <c r="V16" s="10"/>
      <c r="W16" s="10"/>
      <c r="X16" s="10"/>
      <c r="Y16" s="10"/>
    </row>
    <row r="17" spans="1:25" ht="13.95" customHeight="1" x14ac:dyDescent="0.25">
      <c r="A17" s="144"/>
      <c r="B17" s="148"/>
      <c r="C17" s="149"/>
      <c r="D17" s="149"/>
      <c r="E17" s="149"/>
      <c r="F17" s="149"/>
      <c r="G17" s="149"/>
      <c r="H17" s="149"/>
      <c r="I17" s="149"/>
      <c r="J17" s="149"/>
      <c r="K17" s="150"/>
      <c r="L17" s="10"/>
      <c r="M17" s="10"/>
      <c r="N17" s="10"/>
      <c r="O17" s="10"/>
      <c r="P17" s="10"/>
      <c r="Q17" s="10"/>
      <c r="R17" s="10"/>
      <c r="S17" s="10"/>
      <c r="T17" s="10"/>
      <c r="U17" s="10"/>
      <c r="V17" s="10"/>
      <c r="W17" s="10"/>
      <c r="X17" s="10"/>
      <c r="Y17" s="10"/>
    </row>
    <row r="18" spans="1:25" ht="13.95" customHeight="1" x14ac:dyDescent="0.25">
      <c r="A18" s="144"/>
      <c r="B18" s="148"/>
      <c r="C18" s="149"/>
      <c r="D18" s="149"/>
      <c r="E18" s="149"/>
      <c r="F18" s="149"/>
      <c r="G18" s="149"/>
      <c r="H18" s="149"/>
      <c r="I18" s="149"/>
      <c r="J18" s="149"/>
      <c r="K18" s="150"/>
      <c r="L18" s="10"/>
      <c r="M18" s="10"/>
      <c r="N18" s="10"/>
      <c r="O18" s="10"/>
      <c r="P18" s="10"/>
      <c r="Q18" s="10"/>
      <c r="R18" s="10"/>
      <c r="S18" s="10"/>
      <c r="T18" s="10"/>
      <c r="U18" s="10"/>
      <c r="V18" s="10"/>
      <c r="W18" s="10"/>
      <c r="X18" s="10"/>
      <c r="Y18" s="10"/>
    </row>
    <row r="19" spans="1:25" ht="13.95" customHeight="1" x14ac:dyDescent="0.25">
      <c r="A19" s="144"/>
      <c r="B19" s="148"/>
      <c r="C19" s="149"/>
      <c r="D19" s="149"/>
      <c r="E19" s="149"/>
      <c r="F19" s="149"/>
      <c r="G19" s="149"/>
      <c r="H19" s="149"/>
      <c r="I19" s="149"/>
      <c r="J19" s="149"/>
      <c r="K19" s="150"/>
      <c r="L19" s="10"/>
      <c r="M19" s="10"/>
      <c r="N19" s="10"/>
      <c r="O19" s="10"/>
      <c r="P19" s="10"/>
      <c r="Q19" s="10"/>
      <c r="R19" s="10"/>
      <c r="S19" s="10"/>
      <c r="T19" s="10"/>
      <c r="U19" s="10"/>
      <c r="V19" s="10"/>
      <c r="W19" s="10"/>
      <c r="X19" s="10"/>
      <c r="Y19" s="10"/>
    </row>
    <row r="20" spans="1:25" ht="13.95" customHeight="1" x14ac:dyDescent="0.25">
      <c r="A20" s="144"/>
      <c r="B20" s="148"/>
      <c r="C20" s="149"/>
      <c r="D20" s="149"/>
      <c r="E20" s="149"/>
      <c r="F20" s="149"/>
      <c r="G20" s="149"/>
      <c r="H20" s="149"/>
      <c r="I20" s="149"/>
      <c r="J20" s="149"/>
      <c r="K20" s="150"/>
      <c r="L20" s="10"/>
      <c r="M20" s="10"/>
      <c r="N20" s="10"/>
      <c r="O20" s="10"/>
      <c r="P20" s="10"/>
      <c r="Q20" s="10"/>
      <c r="R20" s="10"/>
      <c r="S20" s="10"/>
      <c r="T20" s="10"/>
      <c r="U20" s="10"/>
      <c r="V20" s="10"/>
      <c r="W20" s="10"/>
      <c r="X20" s="10"/>
      <c r="Y20" s="10"/>
    </row>
    <row r="21" spans="1:25" ht="13.95" customHeight="1" x14ac:dyDescent="0.25">
      <c r="A21" s="144"/>
      <c r="B21" s="148"/>
      <c r="C21" s="149"/>
      <c r="D21" s="149"/>
      <c r="E21" s="149"/>
      <c r="F21" s="149"/>
      <c r="G21" s="149"/>
      <c r="H21" s="149"/>
      <c r="I21" s="149"/>
      <c r="J21" s="149"/>
      <c r="K21" s="150"/>
      <c r="L21" s="10"/>
      <c r="M21" s="10"/>
      <c r="N21" s="10"/>
      <c r="O21" s="10"/>
      <c r="P21" s="10"/>
      <c r="Q21" s="10"/>
      <c r="R21" s="10"/>
      <c r="S21" s="10"/>
      <c r="T21" s="10"/>
      <c r="U21" s="10"/>
      <c r="V21" s="10"/>
      <c r="W21" s="10"/>
      <c r="X21" s="10"/>
      <c r="Y21" s="10"/>
    </row>
    <row r="22" spans="1:25" ht="13.95" customHeight="1" x14ac:dyDescent="0.25">
      <c r="A22" s="158">
        <v>4</v>
      </c>
      <c r="B22" s="167" t="s">
        <v>71</v>
      </c>
      <c r="C22" s="168"/>
      <c r="D22" s="168"/>
      <c r="E22" s="168"/>
      <c r="F22" s="168"/>
      <c r="G22" s="168"/>
      <c r="H22" s="168"/>
      <c r="I22" s="168"/>
      <c r="J22" s="168"/>
      <c r="K22" s="169"/>
    </row>
    <row r="23" spans="1:25" ht="13.95" customHeight="1" x14ac:dyDescent="0.25">
      <c r="A23" s="166"/>
      <c r="B23" s="170"/>
      <c r="C23" s="171"/>
      <c r="D23" s="171"/>
      <c r="E23" s="171"/>
      <c r="F23" s="171"/>
      <c r="G23" s="171"/>
      <c r="H23" s="171"/>
      <c r="I23" s="171"/>
      <c r="J23" s="171"/>
      <c r="K23" s="172"/>
    </row>
    <row r="24" spans="1:25" ht="13.95" customHeight="1" x14ac:dyDescent="0.25">
      <c r="A24" s="166"/>
      <c r="B24" s="170"/>
      <c r="C24" s="171"/>
      <c r="D24" s="171"/>
      <c r="E24" s="171"/>
      <c r="F24" s="171"/>
      <c r="G24" s="171"/>
      <c r="H24" s="171"/>
      <c r="I24" s="171"/>
      <c r="J24" s="171"/>
      <c r="K24" s="172"/>
    </row>
    <row r="25" spans="1:25" ht="13.95" customHeight="1" x14ac:dyDescent="0.25">
      <c r="A25" s="166"/>
      <c r="B25" s="170"/>
      <c r="C25" s="171"/>
      <c r="D25" s="171"/>
      <c r="E25" s="171"/>
      <c r="F25" s="171"/>
      <c r="G25" s="171"/>
      <c r="H25" s="171"/>
      <c r="I25" s="171"/>
      <c r="J25" s="171"/>
      <c r="K25" s="172"/>
    </row>
    <row r="26" spans="1:25" ht="13.95" customHeight="1" x14ac:dyDescent="0.25">
      <c r="A26" s="166"/>
      <c r="B26" s="170"/>
      <c r="C26" s="171"/>
      <c r="D26" s="171"/>
      <c r="E26" s="171"/>
      <c r="F26" s="171"/>
      <c r="G26" s="171"/>
      <c r="H26" s="171"/>
      <c r="I26" s="171"/>
      <c r="J26" s="171"/>
      <c r="K26" s="172"/>
    </row>
    <row r="27" spans="1:25" ht="13.95" customHeight="1" x14ac:dyDescent="0.25">
      <c r="A27" s="166"/>
      <c r="B27" s="170"/>
      <c r="C27" s="171"/>
      <c r="D27" s="171"/>
      <c r="E27" s="171"/>
      <c r="F27" s="171"/>
      <c r="G27" s="171"/>
      <c r="H27" s="171"/>
      <c r="I27" s="171"/>
      <c r="J27" s="171"/>
      <c r="K27" s="172"/>
    </row>
    <row r="28" spans="1:25" ht="13.95" customHeight="1" x14ac:dyDescent="0.25">
      <c r="A28" s="166"/>
      <c r="B28" s="170"/>
      <c r="C28" s="171"/>
      <c r="D28" s="171"/>
      <c r="E28" s="171"/>
      <c r="F28" s="171"/>
      <c r="G28" s="171"/>
      <c r="H28" s="171"/>
      <c r="I28" s="171"/>
      <c r="J28" s="171"/>
      <c r="K28" s="172"/>
    </row>
    <row r="29" spans="1:25" ht="13.95" customHeight="1" x14ac:dyDescent="0.25">
      <c r="A29" s="166"/>
      <c r="B29" s="170"/>
      <c r="C29" s="171"/>
      <c r="D29" s="171"/>
      <c r="E29" s="171"/>
      <c r="F29" s="171"/>
      <c r="G29" s="171"/>
      <c r="H29" s="171"/>
      <c r="I29" s="171"/>
      <c r="J29" s="171"/>
      <c r="K29" s="172"/>
    </row>
    <row r="30" spans="1:25" ht="13.95" customHeight="1" x14ac:dyDescent="0.25">
      <c r="A30" s="166"/>
      <c r="B30" s="170"/>
      <c r="C30" s="171"/>
      <c r="D30" s="171"/>
      <c r="E30" s="171"/>
      <c r="F30" s="171"/>
      <c r="G30" s="171"/>
      <c r="H30" s="171"/>
      <c r="I30" s="171"/>
      <c r="J30" s="171"/>
      <c r="K30" s="172"/>
    </row>
    <row r="31" spans="1:25" ht="13.95" customHeight="1" x14ac:dyDescent="0.25">
      <c r="A31" s="166"/>
      <c r="B31" s="170"/>
      <c r="C31" s="171"/>
      <c r="D31" s="171"/>
      <c r="E31" s="171"/>
      <c r="F31" s="171"/>
      <c r="G31" s="171"/>
      <c r="H31" s="171"/>
      <c r="I31" s="171"/>
      <c r="J31" s="171"/>
      <c r="K31" s="172"/>
    </row>
    <row r="32" spans="1:25" ht="13.95" customHeight="1" x14ac:dyDescent="0.25">
      <c r="A32" s="166"/>
      <c r="B32" s="170"/>
      <c r="C32" s="171"/>
      <c r="D32" s="171"/>
      <c r="E32" s="171"/>
      <c r="F32" s="171"/>
      <c r="G32" s="171"/>
      <c r="H32" s="171"/>
      <c r="I32" s="171"/>
      <c r="J32" s="171"/>
      <c r="K32" s="172"/>
    </row>
    <row r="33" spans="1:11" ht="13.95" customHeight="1" x14ac:dyDescent="0.25">
      <c r="A33" s="166"/>
      <c r="B33" s="170"/>
      <c r="C33" s="171"/>
      <c r="D33" s="171"/>
      <c r="E33" s="171"/>
      <c r="F33" s="171"/>
      <c r="G33" s="171"/>
      <c r="H33" s="171"/>
      <c r="I33" s="171"/>
      <c r="J33" s="171"/>
      <c r="K33" s="172"/>
    </row>
    <row r="34" spans="1:11" ht="13.95" customHeight="1" x14ac:dyDescent="0.25">
      <c r="A34" s="166"/>
      <c r="B34" s="170"/>
      <c r="C34" s="171"/>
      <c r="D34" s="171"/>
      <c r="E34" s="171"/>
      <c r="F34" s="171"/>
      <c r="G34" s="171"/>
      <c r="H34" s="171"/>
      <c r="I34" s="171"/>
      <c r="J34" s="171"/>
      <c r="K34" s="172"/>
    </row>
    <row r="35" spans="1:11" ht="13.95" customHeight="1" x14ac:dyDescent="0.25">
      <c r="A35" s="166"/>
      <c r="B35" s="170"/>
      <c r="C35" s="171"/>
      <c r="D35" s="171"/>
      <c r="E35" s="171"/>
      <c r="F35" s="171"/>
      <c r="G35" s="171"/>
      <c r="H35" s="171"/>
      <c r="I35" s="171"/>
      <c r="J35" s="171"/>
      <c r="K35" s="172"/>
    </row>
    <row r="36" spans="1:11" ht="13.95" customHeight="1" x14ac:dyDescent="0.25">
      <c r="A36" s="159"/>
      <c r="B36" s="173"/>
      <c r="C36" s="174"/>
      <c r="D36" s="174"/>
      <c r="E36" s="174"/>
      <c r="F36" s="174"/>
      <c r="G36" s="174"/>
      <c r="H36" s="174"/>
      <c r="I36" s="174"/>
      <c r="J36" s="174"/>
      <c r="K36" s="175"/>
    </row>
    <row r="38" spans="1:11" x14ac:dyDescent="0.25">
      <c r="A38" s="138" t="s">
        <v>51</v>
      </c>
      <c r="B38" s="139"/>
      <c r="C38" s="139"/>
      <c r="D38" s="139"/>
      <c r="E38" s="139"/>
      <c r="F38" s="139"/>
      <c r="G38" s="139"/>
      <c r="H38" s="139"/>
      <c r="I38" s="139"/>
      <c r="J38" s="139"/>
      <c r="K38" s="140"/>
    </row>
    <row r="39" spans="1:11" ht="20.399999999999999" customHeight="1" x14ac:dyDescent="0.25">
      <c r="A39" s="58" t="s">
        <v>48</v>
      </c>
      <c r="B39" s="132" t="s">
        <v>49</v>
      </c>
      <c r="C39" s="133"/>
      <c r="D39" s="133"/>
      <c r="E39" s="133"/>
      <c r="F39" s="133"/>
      <c r="G39" s="133"/>
      <c r="H39" s="133"/>
      <c r="I39" s="133"/>
      <c r="J39" s="133"/>
      <c r="K39" s="134"/>
    </row>
    <row r="40" spans="1:11" ht="19.95" customHeight="1" x14ac:dyDescent="0.25">
      <c r="A40" s="58" t="s">
        <v>50</v>
      </c>
      <c r="B40" s="135" t="s">
        <v>77</v>
      </c>
      <c r="C40" s="136"/>
      <c r="D40" s="136"/>
      <c r="E40" s="136"/>
      <c r="F40" s="136"/>
      <c r="G40" s="136"/>
      <c r="H40" s="136"/>
      <c r="I40" s="136"/>
      <c r="J40" s="136"/>
      <c r="K40" s="137"/>
    </row>
  </sheetData>
  <protectedRanges>
    <protectedRange sqref="J7:J21" name="Range1_1"/>
  </protectedRanges>
  <mergeCells count="13">
    <mergeCell ref="B39:K39"/>
    <mergeCell ref="B40:K40"/>
    <mergeCell ref="A38:K38"/>
    <mergeCell ref="B2:K2"/>
    <mergeCell ref="A1:K1"/>
    <mergeCell ref="A7:A21"/>
    <mergeCell ref="B7:K21"/>
    <mergeCell ref="A3:A4"/>
    <mergeCell ref="B3:K4"/>
    <mergeCell ref="A5:A6"/>
    <mergeCell ref="B5:K6"/>
    <mergeCell ref="A22:A36"/>
    <mergeCell ref="B22:K36"/>
  </mergeCells>
  <hyperlinks>
    <hyperlink ref="B39" r:id="rId1" xr:uid="{00000000-0004-0000-0000-000000000000}"/>
  </hyperlinks>
  <pageMargins left="0.7" right="0.7" top="0.75" bottom="0.75" header="0.3" footer="0.3"/>
  <pageSetup scale="6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ABF8E"/>
    <pageSetUpPr fitToPage="1"/>
  </sheetPr>
  <dimension ref="A1:IU63"/>
  <sheetViews>
    <sheetView tabSelected="1" zoomScale="80" zoomScaleNormal="80" zoomScaleSheetLayoutView="80" workbookViewId="0">
      <selection activeCell="J15" sqref="J15"/>
    </sheetView>
  </sheetViews>
  <sheetFormatPr defaultColWidth="9.109375" defaultRowHeight="13.8" x14ac:dyDescent="0.3"/>
  <cols>
    <col min="1" max="1" width="25.6640625" style="74" customWidth="1"/>
    <col min="2" max="2" width="28.33203125" style="74" customWidth="1"/>
    <col min="3" max="3" width="22.33203125" style="74" bestFit="1" customWidth="1"/>
    <col min="4" max="4" width="21.109375" style="74" bestFit="1" customWidth="1"/>
    <col min="5" max="5" width="24.6640625" style="74" customWidth="1"/>
    <col min="6" max="6" width="15.44140625" style="74" customWidth="1"/>
    <col min="7" max="7" width="17.6640625" style="74" bestFit="1" customWidth="1"/>
    <col min="8" max="8" width="13" style="74" bestFit="1" customWidth="1"/>
    <col min="9" max="9" width="14" style="74" bestFit="1" customWidth="1"/>
    <col min="10" max="10" width="14.109375" style="74" customWidth="1"/>
    <col min="11" max="11" width="9.109375" style="74" customWidth="1"/>
    <col min="12" max="12" width="32.88671875" style="74" hidden="1" customWidth="1"/>
    <col min="13" max="13" width="12.44140625" style="74" hidden="1" customWidth="1"/>
    <col min="14" max="17" width="9.109375" style="74"/>
    <col min="18" max="18" width="14.33203125" style="74" bestFit="1" customWidth="1"/>
    <col min="19" max="16384" width="9.109375" style="74"/>
  </cols>
  <sheetData>
    <row r="1" spans="1:255" ht="43.2" customHeight="1" x14ac:dyDescent="0.3">
      <c r="A1" s="177" t="s">
        <v>88</v>
      </c>
      <c r="B1" s="177"/>
      <c r="C1" s="177"/>
      <c r="D1" s="177"/>
      <c r="E1" s="177"/>
      <c r="F1" s="177"/>
      <c r="G1" s="177"/>
      <c r="H1" s="177"/>
      <c r="I1" s="177"/>
      <c r="J1" s="177"/>
      <c r="K1" s="73"/>
      <c r="L1" s="74" t="s">
        <v>65</v>
      </c>
      <c r="M1" s="74" t="s">
        <v>66</v>
      </c>
    </row>
    <row r="2" spans="1:255" ht="49.95" customHeight="1" x14ac:dyDescent="0.3">
      <c r="A2" s="180" t="s">
        <v>87</v>
      </c>
      <c r="B2" s="180"/>
      <c r="C2" s="180"/>
      <c r="D2" s="180"/>
      <c r="E2" s="180"/>
      <c r="F2" s="180"/>
      <c r="G2" s="180"/>
      <c r="H2" s="180"/>
      <c r="I2" s="180"/>
      <c r="J2" s="180"/>
      <c r="K2" s="73"/>
    </row>
    <row r="3" spans="1:255" ht="31.2" customHeight="1" x14ac:dyDescent="0.3">
      <c r="A3" s="178" t="s">
        <v>70</v>
      </c>
      <c r="B3" s="178"/>
      <c r="C3" s="178"/>
      <c r="D3" s="178"/>
      <c r="E3" s="178"/>
      <c r="F3" s="178"/>
      <c r="G3" s="178"/>
      <c r="H3" s="178"/>
      <c r="I3" s="178"/>
      <c r="J3" s="178"/>
      <c r="K3" s="73"/>
      <c r="L3" s="74" t="s">
        <v>59</v>
      </c>
      <c r="M3" s="74">
        <v>10</v>
      </c>
    </row>
    <row r="4" spans="1:255" ht="15.6" x14ac:dyDescent="0.3">
      <c r="A4" s="73"/>
      <c r="B4" s="75"/>
      <c r="C4" s="76"/>
      <c r="D4" s="76"/>
      <c r="E4" s="77"/>
      <c r="F4" s="73"/>
      <c r="G4" s="73"/>
      <c r="H4" s="73"/>
      <c r="I4" s="73"/>
      <c r="J4" s="73"/>
      <c r="K4" s="73"/>
      <c r="L4" s="74" t="s">
        <v>60</v>
      </c>
      <c r="M4" s="74">
        <v>10</v>
      </c>
    </row>
    <row r="5" spans="1:255" ht="15.6" x14ac:dyDescent="0.3">
      <c r="A5" s="78"/>
      <c r="B5" s="179" t="s">
        <v>40</v>
      </c>
      <c r="C5" s="179"/>
      <c r="D5" s="179"/>
      <c r="E5" s="79"/>
      <c r="F5" s="80"/>
      <c r="H5" s="73"/>
      <c r="I5" s="73"/>
      <c r="J5" s="73"/>
      <c r="K5" s="73"/>
      <c r="L5" s="74" t="s">
        <v>61</v>
      </c>
      <c r="M5" s="74">
        <v>10</v>
      </c>
    </row>
    <row r="6" spans="1:255" ht="15.6" x14ac:dyDescent="0.3">
      <c r="A6" s="75"/>
      <c r="B6" s="73"/>
      <c r="C6" s="73"/>
      <c r="D6" s="73"/>
      <c r="E6" s="73"/>
      <c r="G6" s="73"/>
      <c r="H6" s="73"/>
      <c r="I6" s="73"/>
      <c r="J6" s="73"/>
      <c r="K6" s="73"/>
      <c r="L6" s="74" t="s">
        <v>62</v>
      </c>
      <c r="M6" s="74">
        <v>10</v>
      </c>
    </row>
    <row r="7" spans="1:255" ht="15.6" x14ac:dyDescent="0.3">
      <c r="A7" s="81" t="s">
        <v>42</v>
      </c>
      <c r="B7" s="179"/>
      <c r="C7" s="179"/>
      <c r="D7" s="179"/>
      <c r="E7" s="82"/>
      <c r="F7" s="80"/>
      <c r="G7" s="83"/>
      <c r="H7" s="83"/>
      <c r="I7" s="73"/>
      <c r="J7" s="73"/>
      <c r="K7" s="84"/>
      <c r="L7" s="74" t="s">
        <v>75</v>
      </c>
      <c r="M7" s="74">
        <v>10</v>
      </c>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row>
    <row r="8" spans="1:255" ht="15.6" x14ac:dyDescent="0.3">
      <c r="A8" s="84"/>
      <c r="B8" s="84"/>
      <c r="C8" s="84"/>
      <c r="D8" s="84"/>
      <c r="E8" s="84"/>
      <c r="F8" s="84"/>
      <c r="G8" s="84"/>
      <c r="H8" s="84"/>
      <c r="I8" s="84"/>
      <c r="J8" s="84"/>
      <c r="K8" s="84"/>
      <c r="L8" s="74" t="s">
        <v>57</v>
      </c>
      <c r="M8" s="74">
        <v>0</v>
      </c>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c r="IR8" s="85"/>
      <c r="IS8" s="85"/>
      <c r="IT8" s="85"/>
      <c r="IU8" s="85"/>
    </row>
    <row r="9" spans="1:255" ht="15.6" x14ac:dyDescent="0.3">
      <c r="A9" s="81" t="s">
        <v>41</v>
      </c>
      <c r="B9" s="179"/>
      <c r="C9" s="179"/>
      <c r="D9" s="179"/>
      <c r="E9" s="78"/>
      <c r="F9" s="73"/>
      <c r="G9" s="84"/>
      <c r="H9" s="84"/>
      <c r="I9" s="84"/>
      <c r="J9" s="84"/>
      <c r="K9" s="73"/>
      <c r="L9" s="74" t="s">
        <v>76</v>
      </c>
      <c r="M9" s="74">
        <v>10</v>
      </c>
    </row>
    <row r="10" spans="1:255" ht="15.6" x14ac:dyDescent="0.3">
      <c r="A10" s="80"/>
      <c r="B10" s="80"/>
      <c r="C10" s="80"/>
      <c r="D10" s="80"/>
      <c r="E10" s="80"/>
      <c r="F10" s="73"/>
      <c r="G10" s="84"/>
      <c r="H10" s="84"/>
      <c r="I10" s="84"/>
      <c r="J10" s="84"/>
      <c r="K10" s="73"/>
      <c r="L10" s="74" t="s">
        <v>78</v>
      </c>
    </row>
    <row r="11" spans="1:255" ht="15.6" x14ac:dyDescent="0.3">
      <c r="A11" s="81" t="s">
        <v>79</v>
      </c>
      <c r="B11" s="115">
        <f>E16</f>
        <v>0</v>
      </c>
      <c r="C11" s="80"/>
      <c r="D11" s="80"/>
      <c r="E11" s="80"/>
      <c r="F11" s="73"/>
      <c r="G11" s="84"/>
      <c r="H11" s="84"/>
      <c r="I11" s="84"/>
      <c r="J11" s="84"/>
      <c r="K11" s="73"/>
      <c r="L11" s="74" t="s">
        <v>58</v>
      </c>
    </row>
    <row r="12" spans="1:255" s="89" customFormat="1" ht="15.6" x14ac:dyDescent="0.3">
      <c r="A12" s="75"/>
      <c r="B12" s="86"/>
      <c r="C12" s="86"/>
      <c r="D12" s="86"/>
      <c r="E12" s="87"/>
      <c r="F12" s="80"/>
      <c r="G12" s="73"/>
      <c r="H12" s="73"/>
      <c r="I12" s="73"/>
      <c r="J12" s="73"/>
      <c r="K12" s="88"/>
      <c r="L12" s="74" t="s">
        <v>72</v>
      </c>
    </row>
    <row r="13" spans="1:255" ht="40.200000000000003" customHeight="1" x14ac:dyDescent="0.3">
      <c r="A13" s="90"/>
      <c r="B13" s="91" t="s">
        <v>1</v>
      </c>
      <c r="C13" s="91" t="s">
        <v>6</v>
      </c>
      <c r="D13" s="91" t="s">
        <v>39</v>
      </c>
      <c r="E13" s="91" t="s">
        <v>10</v>
      </c>
      <c r="F13" s="92"/>
      <c r="G13" s="92"/>
      <c r="H13" s="93"/>
      <c r="I13" s="73"/>
      <c r="L13" s="74" t="s">
        <v>86</v>
      </c>
    </row>
    <row r="14" spans="1:255" ht="18" customHeight="1" x14ac:dyDescent="0.3">
      <c r="A14" s="94" t="s">
        <v>43</v>
      </c>
      <c r="B14" s="116">
        <f>SUM(A22:A33)</f>
        <v>0</v>
      </c>
      <c r="C14" s="117">
        <f>SUM(E22:E33)</f>
        <v>0</v>
      </c>
      <c r="D14" s="117">
        <f>ROUND(IF($B$9="PRIVATE",0,C14/2),2)</f>
        <v>0</v>
      </c>
      <c r="E14" s="117">
        <f>C14-D14</f>
        <v>0</v>
      </c>
      <c r="F14" s="92"/>
      <c r="G14" s="92"/>
      <c r="H14" s="109"/>
      <c r="I14" s="73"/>
      <c r="J14" s="89"/>
    </row>
    <row r="15" spans="1:255" s="96" customFormat="1" ht="18" customHeight="1" x14ac:dyDescent="0.35">
      <c r="A15" s="95" t="s">
        <v>44</v>
      </c>
      <c r="B15" s="118">
        <f>SUM(A37:A41)</f>
        <v>0</v>
      </c>
      <c r="C15" s="119">
        <f>SUM(F37:F41)</f>
        <v>0</v>
      </c>
      <c r="D15" s="117">
        <f>ROUND(IF($B$9="PRIVATE",0,C15/2),2)</f>
        <v>0</v>
      </c>
      <c r="E15" s="117">
        <f>C15-D15</f>
        <v>0</v>
      </c>
      <c r="F15" s="92"/>
      <c r="G15" s="92"/>
      <c r="H15" s="109"/>
      <c r="I15" s="73"/>
      <c r="J15" s="74"/>
    </row>
    <row r="16" spans="1:255" s="96" customFormat="1" ht="18" x14ac:dyDescent="0.35">
      <c r="A16" s="97" t="s">
        <v>45</v>
      </c>
      <c r="B16" s="120">
        <f t="shared" ref="B16:E16" si="0">SUM(B14:B15)</f>
        <v>0</v>
      </c>
      <c r="C16" s="121">
        <f t="shared" si="0"/>
        <v>0</v>
      </c>
      <c r="D16" s="121">
        <f t="shared" si="0"/>
        <v>0</v>
      </c>
      <c r="E16" s="121">
        <f t="shared" si="0"/>
        <v>0</v>
      </c>
      <c r="F16" s="92"/>
      <c r="G16" s="98"/>
      <c r="H16" s="92"/>
      <c r="I16" s="73"/>
      <c r="J16" s="74"/>
    </row>
    <row r="17" spans="1:13" s="96" customFormat="1" ht="22.2" customHeight="1" x14ac:dyDescent="0.35">
      <c r="A17" s="101"/>
      <c r="B17" s="101"/>
      <c r="C17" s="101"/>
      <c r="D17" s="101"/>
      <c r="E17" s="101"/>
      <c r="F17" s="101"/>
      <c r="G17" s="92"/>
      <c r="H17" s="80"/>
      <c r="I17" s="129"/>
      <c r="J17" s="92"/>
      <c r="K17" s="73"/>
    </row>
    <row r="18" spans="1:13" s="96" customFormat="1" ht="18" x14ac:dyDescent="0.35">
      <c r="A18" s="130" t="s">
        <v>80</v>
      </c>
      <c r="B18" s="93"/>
      <c r="C18" s="93"/>
      <c r="D18" s="102"/>
      <c r="E18" s="102"/>
      <c r="F18" s="102"/>
      <c r="G18" s="92"/>
      <c r="H18" s="80"/>
      <c r="I18" s="92"/>
      <c r="J18" s="92"/>
      <c r="K18" s="73"/>
    </row>
    <row r="19" spans="1:13" s="104" customFormat="1" ht="18" x14ac:dyDescent="0.35">
      <c r="A19" s="99"/>
      <c r="B19" s="100"/>
      <c r="C19" s="93"/>
      <c r="D19" s="93"/>
      <c r="E19" s="93"/>
      <c r="F19" s="92"/>
      <c r="G19" s="103"/>
      <c r="H19" s="80"/>
      <c r="I19" s="80"/>
      <c r="J19" s="80"/>
      <c r="K19" s="80"/>
      <c r="L19" s="96"/>
    </row>
    <row r="20" spans="1:13" s="105" customFormat="1" ht="20.25" customHeight="1" x14ac:dyDescent="0.35">
      <c r="A20" s="181" t="s">
        <v>85</v>
      </c>
      <c r="B20" s="182"/>
      <c r="C20" s="182"/>
      <c r="D20" s="182"/>
      <c r="E20" s="182"/>
      <c r="F20" s="131" t="s">
        <v>29</v>
      </c>
      <c r="K20" s="73"/>
      <c r="L20" s="96"/>
    </row>
    <row r="21" spans="1:13" ht="43.95" customHeight="1" x14ac:dyDescent="0.35">
      <c r="A21" s="106" t="s">
        <v>0</v>
      </c>
      <c r="B21" s="106" t="s">
        <v>2</v>
      </c>
      <c r="C21" s="106" t="s">
        <v>8</v>
      </c>
      <c r="D21" s="107" t="s">
        <v>27</v>
      </c>
      <c r="E21" s="107" t="s">
        <v>84</v>
      </c>
      <c r="F21" s="107" t="s">
        <v>26</v>
      </c>
      <c r="G21" s="104"/>
      <c r="M21" s="126"/>
    </row>
    <row r="22" spans="1:13" ht="14.4" x14ac:dyDescent="0.3">
      <c r="A22" s="108">
        <v>0</v>
      </c>
      <c r="B22" s="108" t="s">
        <v>2</v>
      </c>
      <c r="C22" s="108" t="s">
        <v>7</v>
      </c>
      <c r="D22" s="122">
        <f>INDEX('Plan Pricing'!$B$3:$J$23, MATCH(C22,'Plan Pricing'!$B$3:$B$23,), MATCH(B22,'Plan Pricing'!$B$3:$J$3,))</f>
        <v>0</v>
      </c>
      <c r="E22" s="123">
        <f>A22*D22</f>
        <v>0</v>
      </c>
      <c r="F22" s="124">
        <f>E22/2</f>
        <v>0</v>
      </c>
      <c r="G22" s="105"/>
      <c r="M22" s="126"/>
    </row>
    <row r="23" spans="1:13" x14ac:dyDescent="0.3">
      <c r="A23" s="108">
        <v>0</v>
      </c>
      <c r="B23" s="108" t="s">
        <v>2</v>
      </c>
      <c r="C23" s="108" t="s">
        <v>7</v>
      </c>
      <c r="D23" s="122">
        <f>INDEX('Plan Pricing'!$B$3:$J$23, MATCH(C23,'Plan Pricing'!$B$3:$B$23,), MATCH(B23,'Plan Pricing'!$B$3:$J$3,))</f>
        <v>0</v>
      </c>
      <c r="E23" s="123">
        <f t="shared" ref="E23:E33" si="1">A23*D23</f>
        <v>0</v>
      </c>
      <c r="F23" s="124">
        <f t="shared" ref="F23:F33" si="2">E23/2</f>
        <v>0</v>
      </c>
      <c r="M23" s="126"/>
    </row>
    <row r="24" spans="1:13" x14ac:dyDescent="0.3">
      <c r="A24" s="108">
        <v>0</v>
      </c>
      <c r="B24" s="108" t="s">
        <v>2</v>
      </c>
      <c r="C24" s="108" t="s">
        <v>7</v>
      </c>
      <c r="D24" s="122">
        <f>INDEX('Plan Pricing'!$B$3:$J$23, MATCH(C24,'Plan Pricing'!$B$3:$B$23,), MATCH(B24,'Plan Pricing'!$B$3:$J$3,))</f>
        <v>0</v>
      </c>
      <c r="E24" s="123">
        <f t="shared" si="1"/>
        <v>0</v>
      </c>
      <c r="F24" s="124">
        <f t="shared" si="2"/>
        <v>0</v>
      </c>
      <c r="M24" s="126"/>
    </row>
    <row r="25" spans="1:13" x14ac:dyDescent="0.3">
      <c r="A25" s="108">
        <v>0</v>
      </c>
      <c r="B25" s="108" t="s">
        <v>2</v>
      </c>
      <c r="C25" s="108" t="s">
        <v>7</v>
      </c>
      <c r="D25" s="122">
        <f>INDEX('Plan Pricing'!$B$3:$J$23, MATCH(C25,'Plan Pricing'!$B$3:$B$23,), MATCH(B25,'Plan Pricing'!$B$3:$J$3,))</f>
        <v>0</v>
      </c>
      <c r="E25" s="123">
        <f t="shared" si="1"/>
        <v>0</v>
      </c>
      <c r="F25" s="124">
        <f t="shared" si="2"/>
        <v>0</v>
      </c>
    </row>
    <row r="26" spans="1:13" x14ac:dyDescent="0.3">
      <c r="A26" s="108">
        <v>0</v>
      </c>
      <c r="B26" s="108" t="s">
        <v>2</v>
      </c>
      <c r="C26" s="108" t="s">
        <v>7</v>
      </c>
      <c r="D26" s="122">
        <f>INDEX('Plan Pricing'!$B$3:$J$23, MATCH(C26,'Plan Pricing'!$B$3:$B$23,), MATCH(B26,'Plan Pricing'!$B$3:$J$3,))</f>
        <v>0</v>
      </c>
      <c r="E26" s="123">
        <f t="shared" si="1"/>
        <v>0</v>
      </c>
      <c r="F26" s="124">
        <f t="shared" si="2"/>
        <v>0</v>
      </c>
    </row>
    <row r="27" spans="1:13" x14ac:dyDescent="0.3">
      <c r="A27" s="108">
        <v>0</v>
      </c>
      <c r="B27" s="108" t="s">
        <v>2</v>
      </c>
      <c r="C27" s="108" t="s">
        <v>7</v>
      </c>
      <c r="D27" s="122">
        <f>INDEX('Plan Pricing'!$B$3:$J$23, MATCH(C27,'Plan Pricing'!$B$3:$B$23,), MATCH(B27,'Plan Pricing'!$B$3:$J$3,))</f>
        <v>0</v>
      </c>
      <c r="E27" s="123">
        <f t="shared" si="1"/>
        <v>0</v>
      </c>
      <c r="F27" s="124">
        <f t="shared" si="2"/>
        <v>0</v>
      </c>
    </row>
    <row r="28" spans="1:13" x14ac:dyDescent="0.3">
      <c r="A28" s="108">
        <v>0</v>
      </c>
      <c r="B28" s="108" t="s">
        <v>2</v>
      </c>
      <c r="C28" s="108" t="s">
        <v>7</v>
      </c>
      <c r="D28" s="122">
        <f>INDEX('Plan Pricing'!$B$3:$J$23, MATCH(C28,'Plan Pricing'!$B$3:$B$23,), MATCH(B28,'Plan Pricing'!$B$3:$J$3,))</f>
        <v>0</v>
      </c>
      <c r="E28" s="123">
        <f t="shared" si="1"/>
        <v>0</v>
      </c>
      <c r="F28" s="124">
        <f t="shared" si="2"/>
        <v>0</v>
      </c>
      <c r="M28" s="126"/>
    </row>
    <row r="29" spans="1:13" x14ac:dyDescent="0.3">
      <c r="A29" s="108">
        <v>0</v>
      </c>
      <c r="B29" s="108" t="s">
        <v>2</v>
      </c>
      <c r="C29" s="108" t="s">
        <v>7</v>
      </c>
      <c r="D29" s="122">
        <f>INDEX('Plan Pricing'!$B$3:$J$23, MATCH(C29,'Plan Pricing'!$B$3:$B$23,), MATCH(B29,'Plan Pricing'!$B$3:$J$3,))</f>
        <v>0</v>
      </c>
      <c r="E29" s="123">
        <f t="shared" si="1"/>
        <v>0</v>
      </c>
      <c r="F29" s="124">
        <f t="shared" si="2"/>
        <v>0</v>
      </c>
      <c r="M29" s="126"/>
    </row>
    <row r="30" spans="1:13" x14ac:dyDescent="0.3">
      <c r="A30" s="108">
        <v>0</v>
      </c>
      <c r="B30" s="108" t="s">
        <v>2</v>
      </c>
      <c r="C30" s="108" t="s">
        <v>7</v>
      </c>
      <c r="D30" s="122">
        <f>INDEX('Plan Pricing'!$B$3:$J$23, MATCH(C30,'Plan Pricing'!$B$3:$B$23,), MATCH(B30,'Plan Pricing'!$B$3:$J$3,))</f>
        <v>0</v>
      </c>
      <c r="E30" s="123">
        <f t="shared" si="1"/>
        <v>0</v>
      </c>
      <c r="F30" s="124">
        <f t="shared" si="2"/>
        <v>0</v>
      </c>
      <c r="M30" s="126"/>
    </row>
    <row r="31" spans="1:13" x14ac:dyDescent="0.3">
      <c r="A31" s="108">
        <v>0</v>
      </c>
      <c r="B31" s="108" t="s">
        <v>2</v>
      </c>
      <c r="C31" s="108" t="s">
        <v>7</v>
      </c>
      <c r="D31" s="122">
        <f>INDEX('Plan Pricing'!$B$3:$J$23, MATCH(C31,'Plan Pricing'!$B$3:$B$23,), MATCH(B31,'Plan Pricing'!$B$3:$J$3,))</f>
        <v>0</v>
      </c>
      <c r="E31" s="123">
        <f t="shared" si="1"/>
        <v>0</v>
      </c>
      <c r="F31" s="124">
        <f t="shared" si="2"/>
        <v>0</v>
      </c>
    </row>
    <row r="32" spans="1:13" x14ac:dyDescent="0.3">
      <c r="A32" s="108">
        <v>0</v>
      </c>
      <c r="B32" s="108" t="s">
        <v>2</v>
      </c>
      <c r="C32" s="108" t="s">
        <v>7</v>
      </c>
      <c r="D32" s="122">
        <f>INDEX('Plan Pricing'!$B$3:$J$23, MATCH(C32,'Plan Pricing'!$B$3:$B$23,), MATCH(B32,'Plan Pricing'!$B$3:$J$3,))</f>
        <v>0</v>
      </c>
      <c r="E32" s="123">
        <f t="shared" si="1"/>
        <v>0</v>
      </c>
      <c r="F32" s="124">
        <f t="shared" si="2"/>
        <v>0</v>
      </c>
    </row>
    <row r="33" spans="1:12" x14ac:dyDescent="0.3">
      <c r="A33" s="108">
        <v>0</v>
      </c>
      <c r="B33" s="108" t="s">
        <v>2</v>
      </c>
      <c r="C33" s="108" t="s">
        <v>7</v>
      </c>
      <c r="D33" s="122">
        <f>INDEX('Plan Pricing'!$B$3:$J$23, MATCH(C33,'Plan Pricing'!$B$3:$B$23,), MATCH(B33,'Plan Pricing'!$B$3:$J$3,))</f>
        <v>0</v>
      </c>
      <c r="E33" s="123">
        <f t="shared" si="1"/>
        <v>0</v>
      </c>
      <c r="F33" s="124">
        <f t="shared" si="2"/>
        <v>0</v>
      </c>
    </row>
    <row r="34" spans="1:12" s="110" customFormat="1" ht="18" x14ac:dyDescent="0.35">
      <c r="A34" s="92"/>
      <c r="B34" s="92"/>
      <c r="C34" s="92"/>
      <c r="D34" s="92"/>
      <c r="E34" s="109"/>
      <c r="F34" s="92"/>
      <c r="G34" s="92"/>
      <c r="H34" s="80"/>
      <c r="I34" s="80"/>
      <c r="J34" s="80"/>
      <c r="K34" s="80"/>
      <c r="L34" s="74"/>
    </row>
    <row r="35" spans="1:12" s="112" customFormat="1" ht="20.25" customHeight="1" x14ac:dyDescent="0.3">
      <c r="A35" s="183" t="s">
        <v>67</v>
      </c>
      <c r="B35" s="184"/>
      <c r="C35" s="184"/>
      <c r="D35" s="184"/>
      <c r="E35" s="184"/>
      <c r="F35" s="185"/>
      <c r="G35" s="131" t="s">
        <v>29</v>
      </c>
      <c r="J35" s="80"/>
      <c r="K35" s="111"/>
      <c r="L35" s="74"/>
    </row>
    <row r="36" spans="1:12" ht="52.2" customHeight="1" x14ac:dyDescent="0.3">
      <c r="A36" s="106" t="s">
        <v>0</v>
      </c>
      <c r="B36" s="106" t="s">
        <v>2</v>
      </c>
      <c r="C36" s="106" t="s">
        <v>8</v>
      </c>
      <c r="D36" s="106" t="s">
        <v>74</v>
      </c>
      <c r="E36" s="107" t="s">
        <v>27</v>
      </c>
      <c r="F36" s="107" t="s">
        <v>6</v>
      </c>
      <c r="G36" s="107" t="s">
        <v>26</v>
      </c>
      <c r="H36" s="73"/>
      <c r="I36" s="80"/>
    </row>
    <row r="37" spans="1:12" ht="15.6" x14ac:dyDescent="0.3">
      <c r="A37" s="113">
        <v>0</v>
      </c>
      <c r="B37" s="128" t="str">
        <f>'Plan Pricing'!$C$27</f>
        <v>1 Year</v>
      </c>
      <c r="C37" s="108" t="s">
        <v>7</v>
      </c>
      <c r="D37" s="113" t="s">
        <v>73</v>
      </c>
      <c r="E37" s="122">
        <f>INDEX('Plan Pricing'!$B$27:$D$47, MATCH(C37,'Plan Pricing'!$B$27:$B$47,), MATCH(B37,'Plan Pricing'!$B$27:$D$27,))</f>
        <v>0</v>
      </c>
      <c r="F37" s="123">
        <f>A37*E37</f>
        <v>0</v>
      </c>
      <c r="G37" s="124">
        <f>F37/2</f>
        <v>0</v>
      </c>
      <c r="H37" s="73"/>
      <c r="I37" s="112"/>
    </row>
    <row r="38" spans="1:12" ht="15.6" x14ac:dyDescent="0.3">
      <c r="A38" s="108">
        <v>0</v>
      </c>
      <c r="B38" s="128" t="str">
        <f>'Plan Pricing'!$C$27</f>
        <v>1 Year</v>
      </c>
      <c r="C38" s="108" t="s">
        <v>7</v>
      </c>
      <c r="D38" s="113" t="s">
        <v>73</v>
      </c>
      <c r="E38" s="125">
        <f>INDEX('Plan Pricing'!$B$27:$D$47, MATCH(C38,'Plan Pricing'!$B$27:$B$47,), MATCH(B38,'Plan Pricing'!$B$27:$D$27,))</f>
        <v>0</v>
      </c>
      <c r="F38" s="123">
        <f t="shared" ref="F38:F41" si="3">A38*E38</f>
        <v>0</v>
      </c>
      <c r="G38" s="124">
        <f t="shared" ref="G38:G41" si="4">F38/2</f>
        <v>0</v>
      </c>
      <c r="H38" s="73"/>
    </row>
    <row r="39" spans="1:12" ht="15.6" x14ac:dyDescent="0.3">
      <c r="A39" s="108">
        <v>0</v>
      </c>
      <c r="B39" s="128" t="str">
        <f>'Plan Pricing'!$C$27</f>
        <v>1 Year</v>
      </c>
      <c r="C39" s="108" t="s">
        <v>7</v>
      </c>
      <c r="D39" s="113" t="s">
        <v>73</v>
      </c>
      <c r="E39" s="125">
        <f>INDEX('Plan Pricing'!$B$27:$D$47, MATCH(C39,'Plan Pricing'!$B$27:$B$47,), MATCH(B39,'Plan Pricing'!$B$27:$D$27,))</f>
        <v>0</v>
      </c>
      <c r="F39" s="123">
        <f t="shared" si="3"/>
        <v>0</v>
      </c>
      <c r="G39" s="124">
        <f t="shared" si="4"/>
        <v>0</v>
      </c>
      <c r="H39" s="73"/>
    </row>
    <row r="40" spans="1:12" ht="15.6" x14ac:dyDescent="0.3">
      <c r="A40" s="108">
        <v>0</v>
      </c>
      <c r="B40" s="128" t="str">
        <f>'Plan Pricing'!$C$27</f>
        <v>1 Year</v>
      </c>
      <c r="C40" s="108" t="s">
        <v>7</v>
      </c>
      <c r="D40" s="113" t="s">
        <v>73</v>
      </c>
      <c r="E40" s="125">
        <f>INDEX('Plan Pricing'!$B$27:$D$47, MATCH(C40,'Plan Pricing'!$B$27:$B$47,), MATCH(B40,'Plan Pricing'!$B$27:$D$27,))</f>
        <v>0</v>
      </c>
      <c r="F40" s="123">
        <f t="shared" si="3"/>
        <v>0</v>
      </c>
      <c r="G40" s="124">
        <f t="shared" si="4"/>
        <v>0</v>
      </c>
      <c r="H40" s="73"/>
    </row>
    <row r="41" spans="1:12" ht="15.6" x14ac:dyDescent="0.3">
      <c r="A41" s="108">
        <v>0</v>
      </c>
      <c r="B41" s="128" t="str">
        <f>'Plan Pricing'!$C$27</f>
        <v>1 Year</v>
      </c>
      <c r="C41" s="108" t="s">
        <v>7</v>
      </c>
      <c r="D41" s="113" t="s">
        <v>73</v>
      </c>
      <c r="E41" s="125">
        <f>INDEX('Plan Pricing'!$B$27:$D$47, MATCH(C41,'Plan Pricing'!$B$27:$B$47,), MATCH(B41,'Plan Pricing'!$B$27:$D$27,))</f>
        <v>0</v>
      </c>
      <c r="F41" s="123">
        <f t="shared" si="3"/>
        <v>0</v>
      </c>
      <c r="G41" s="124">
        <f t="shared" si="4"/>
        <v>0</v>
      </c>
      <c r="H41" s="73"/>
    </row>
    <row r="42" spans="1:12" ht="15.6" x14ac:dyDescent="0.3">
      <c r="A42" s="92"/>
      <c r="B42" s="92"/>
      <c r="C42" s="92"/>
      <c r="D42" s="92"/>
      <c r="E42" s="92"/>
      <c r="F42" s="92"/>
      <c r="G42" s="92"/>
      <c r="H42" s="92"/>
      <c r="I42" s="92"/>
      <c r="J42" s="92"/>
      <c r="K42" s="73"/>
    </row>
    <row r="43" spans="1:12" ht="15.6" x14ac:dyDescent="0.3">
      <c r="A43" s="92"/>
      <c r="B43" s="92"/>
      <c r="C43" s="92"/>
      <c r="D43" s="92"/>
      <c r="E43" s="92"/>
      <c r="F43" s="92"/>
      <c r="G43" s="92"/>
      <c r="H43" s="92"/>
      <c r="I43" s="92"/>
      <c r="J43" s="92"/>
      <c r="K43" s="73"/>
    </row>
    <row r="44" spans="1:12" ht="15.6" x14ac:dyDescent="0.3">
      <c r="A44" s="176" t="s">
        <v>81</v>
      </c>
      <c r="B44" s="176"/>
      <c r="C44" s="176"/>
      <c r="D44" s="176"/>
      <c r="E44" s="176"/>
      <c r="F44" s="176"/>
      <c r="G44" s="176"/>
      <c r="H44" s="176"/>
      <c r="I44" s="176"/>
      <c r="J44" s="176"/>
      <c r="K44" s="73"/>
    </row>
    <row r="45" spans="1:12" s="110" customFormat="1" ht="18" x14ac:dyDescent="0.35">
      <c r="A45" s="176"/>
      <c r="B45" s="176"/>
      <c r="C45" s="176"/>
      <c r="D45" s="176"/>
      <c r="E45" s="176"/>
      <c r="F45" s="176"/>
      <c r="G45" s="176"/>
      <c r="H45" s="176"/>
      <c r="I45" s="176"/>
      <c r="J45" s="176"/>
      <c r="K45" s="114"/>
      <c r="L45" s="74"/>
    </row>
    <row r="46" spans="1:12" ht="15.6" x14ac:dyDescent="0.3">
      <c r="A46" s="176"/>
      <c r="B46" s="176"/>
      <c r="C46" s="176"/>
      <c r="D46" s="176"/>
      <c r="E46" s="176"/>
      <c r="F46" s="176"/>
      <c r="G46" s="176"/>
      <c r="H46" s="176"/>
      <c r="I46" s="176"/>
      <c r="J46" s="176"/>
      <c r="K46" s="73"/>
    </row>
    <row r="47" spans="1:12" ht="18" x14ac:dyDescent="0.35">
      <c r="A47" s="176"/>
      <c r="B47" s="176"/>
      <c r="C47" s="176"/>
      <c r="D47" s="176"/>
      <c r="E47" s="176"/>
      <c r="F47" s="176"/>
      <c r="G47" s="176"/>
      <c r="H47" s="176"/>
      <c r="I47" s="176"/>
      <c r="J47" s="176"/>
      <c r="L47" s="110"/>
    </row>
    <row r="48" spans="1:12" x14ac:dyDescent="0.3">
      <c r="A48" s="176"/>
      <c r="B48" s="176"/>
      <c r="C48" s="176"/>
      <c r="D48" s="176"/>
      <c r="E48" s="176"/>
      <c r="F48" s="176"/>
      <c r="G48" s="176"/>
      <c r="H48" s="176"/>
      <c r="I48" s="176"/>
      <c r="J48" s="176"/>
    </row>
    <row r="49" spans="1:10" x14ac:dyDescent="0.3">
      <c r="A49" s="176"/>
      <c r="B49" s="176"/>
      <c r="C49" s="176"/>
      <c r="D49" s="176"/>
      <c r="E49" s="176"/>
      <c r="F49" s="176"/>
      <c r="G49" s="176"/>
      <c r="H49" s="176"/>
      <c r="I49" s="176"/>
      <c r="J49" s="176"/>
    </row>
    <row r="50" spans="1:10" x14ac:dyDescent="0.3">
      <c r="A50" s="176"/>
      <c r="B50" s="176"/>
      <c r="C50" s="176"/>
      <c r="D50" s="176"/>
      <c r="E50" s="176"/>
      <c r="F50" s="176"/>
      <c r="G50" s="176"/>
      <c r="H50" s="176"/>
      <c r="I50" s="176"/>
      <c r="J50" s="176"/>
    </row>
    <row r="51" spans="1:10" x14ac:dyDescent="0.3">
      <c r="A51" s="176"/>
      <c r="B51" s="176"/>
      <c r="C51" s="176"/>
      <c r="D51" s="176"/>
      <c r="E51" s="176"/>
      <c r="F51" s="176"/>
      <c r="G51" s="176"/>
      <c r="H51" s="176"/>
      <c r="I51" s="176"/>
      <c r="J51" s="176"/>
    </row>
    <row r="52" spans="1:10" x14ac:dyDescent="0.3">
      <c r="A52" s="176"/>
      <c r="B52" s="176"/>
      <c r="C52" s="176"/>
      <c r="D52" s="176"/>
      <c r="E52" s="176"/>
      <c r="F52" s="176"/>
      <c r="G52" s="176"/>
      <c r="H52" s="176"/>
      <c r="I52" s="176"/>
      <c r="J52" s="176"/>
    </row>
    <row r="53" spans="1:10" x14ac:dyDescent="0.3">
      <c r="A53" s="176"/>
      <c r="B53" s="176"/>
      <c r="C53" s="176"/>
      <c r="D53" s="176"/>
      <c r="E53" s="176"/>
      <c r="F53" s="176"/>
      <c r="G53" s="176"/>
      <c r="H53" s="176"/>
      <c r="I53" s="176"/>
      <c r="J53" s="176"/>
    </row>
    <row r="54" spans="1:10" x14ac:dyDescent="0.3">
      <c r="A54" s="176"/>
      <c r="B54" s="176"/>
      <c r="C54" s="176"/>
      <c r="D54" s="176"/>
      <c r="E54" s="176"/>
      <c r="F54" s="176"/>
      <c r="G54" s="176"/>
      <c r="H54" s="176"/>
      <c r="I54" s="176"/>
      <c r="J54" s="176"/>
    </row>
    <row r="55" spans="1:10" x14ac:dyDescent="0.3">
      <c r="A55" s="176"/>
      <c r="B55" s="176"/>
      <c r="C55" s="176"/>
      <c r="D55" s="176"/>
      <c r="E55" s="176"/>
      <c r="F55" s="176"/>
      <c r="G55" s="176"/>
      <c r="H55" s="176"/>
      <c r="I55" s="176"/>
      <c r="J55" s="176"/>
    </row>
    <row r="56" spans="1:10" x14ac:dyDescent="0.3">
      <c r="A56" s="176"/>
      <c r="B56" s="176"/>
      <c r="C56" s="176"/>
      <c r="D56" s="176"/>
      <c r="E56" s="176"/>
      <c r="F56" s="176"/>
      <c r="G56" s="176"/>
      <c r="H56" s="176"/>
      <c r="I56" s="176"/>
      <c r="J56" s="176"/>
    </row>
    <row r="57" spans="1:10" x14ac:dyDescent="0.3">
      <c r="A57" s="176"/>
      <c r="B57" s="176"/>
      <c r="C57" s="176"/>
      <c r="D57" s="176"/>
      <c r="E57" s="176"/>
      <c r="F57" s="176"/>
      <c r="G57" s="176"/>
      <c r="H57" s="176"/>
      <c r="I57" s="176"/>
      <c r="J57" s="176"/>
    </row>
    <row r="58" spans="1:10" x14ac:dyDescent="0.3">
      <c r="A58" s="176"/>
      <c r="B58" s="176"/>
      <c r="C58" s="176"/>
      <c r="D58" s="176"/>
      <c r="E58" s="176"/>
      <c r="F58" s="176"/>
      <c r="G58" s="176"/>
      <c r="H58" s="176"/>
      <c r="I58" s="176"/>
      <c r="J58" s="176"/>
    </row>
    <row r="59" spans="1:10" x14ac:dyDescent="0.3">
      <c r="A59" s="176"/>
      <c r="B59" s="176"/>
      <c r="C59" s="176"/>
      <c r="D59" s="176"/>
      <c r="E59" s="176"/>
      <c r="F59" s="176"/>
      <c r="G59" s="176"/>
      <c r="H59" s="176"/>
      <c r="I59" s="176"/>
      <c r="J59" s="176"/>
    </row>
    <row r="60" spans="1:10" x14ac:dyDescent="0.3">
      <c r="A60" s="176"/>
      <c r="B60" s="176"/>
      <c r="C60" s="176"/>
      <c r="D60" s="176"/>
      <c r="E60" s="176"/>
      <c r="F60" s="176"/>
      <c r="G60" s="176"/>
      <c r="H60" s="176"/>
      <c r="I60" s="176"/>
      <c r="J60" s="176"/>
    </row>
    <row r="61" spans="1:10" x14ac:dyDescent="0.3">
      <c r="A61" s="176"/>
      <c r="B61" s="176"/>
      <c r="C61" s="176"/>
      <c r="D61" s="176"/>
      <c r="E61" s="176"/>
      <c r="F61" s="176"/>
      <c r="G61" s="176"/>
      <c r="H61" s="176"/>
      <c r="I61" s="176"/>
      <c r="J61" s="176"/>
    </row>
    <row r="62" spans="1:10" x14ac:dyDescent="0.3">
      <c r="A62" s="176"/>
      <c r="B62" s="176"/>
      <c r="C62" s="176"/>
      <c r="D62" s="176"/>
      <c r="E62" s="176"/>
      <c r="F62" s="176"/>
      <c r="G62" s="176"/>
      <c r="H62" s="176"/>
      <c r="I62" s="176"/>
      <c r="J62" s="176"/>
    </row>
    <row r="63" spans="1:10" x14ac:dyDescent="0.3">
      <c r="A63" s="176"/>
      <c r="B63" s="176"/>
      <c r="C63" s="176"/>
      <c r="D63" s="176"/>
      <c r="E63" s="176"/>
      <c r="F63" s="176"/>
      <c r="G63" s="176"/>
      <c r="H63" s="176"/>
      <c r="I63" s="176"/>
      <c r="J63" s="176"/>
    </row>
  </sheetData>
  <sheetProtection sheet="1" objects="1" scenarios="1"/>
  <protectedRanges>
    <protectedRange sqref="B5 C37:D41 B7:C7 B9 A37:A41 A22:C33" name="Range1"/>
  </protectedRanges>
  <autoFilter ref="L1:M1" xr:uid="{00000000-0009-0000-0000-000001000000}"/>
  <sortState xmlns:xlrd2="http://schemas.microsoft.com/office/spreadsheetml/2017/richdata2" ref="L2:M7">
    <sortCondition ref="L1"/>
  </sortState>
  <dataConsolidate>
    <dataRefs count="1">
      <dataRef name="PurchaseType"/>
    </dataRefs>
  </dataConsolidate>
  <mergeCells count="9">
    <mergeCell ref="A44:J63"/>
    <mergeCell ref="A1:J1"/>
    <mergeCell ref="A3:J3"/>
    <mergeCell ref="B5:D5"/>
    <mergeCell ref="B7:D7"/>
    <mergeCell ref="B9:D9"/>
    <mergeCell ref="A2:J2"/>
    <mergeCell ref="A20:E20"/>
    <mergeCell ref="A35:F35"/>
  </mergeCells>
  <phoneticPr fontId="0" type="noConversion"/>
  <dataValidations xWindow="580" yWindow="983" count="9">
    <dataValidation type="list" allowBlank="1" showInputMessage="1" showErrorMessage="1" sqref="C22:C33" xr:uid="{00000000-0002-0000-0100-000000000000}">
      <formula1>T_PEY</formula1>
    </dataValidation>
    <dataValidation type="list" allowBlank="1" showInputMessage="1" showErrorMessage="1" sqref="C37:C41" xr:uid="{00000000-0002-0000-0100-000002000000}">
      <formula1>D_PEY</formula1>
    </dataValidation>
    <dataValidation allowBlank="1" showInputMessage="1" showErrorMessage="1" sqref="M3:M4" xr:uid="{00000000-0002-0000-0100-000004000000}"/>
    <dataValidation allowBlank="1" showInputMessage="1" showErrorMessage="1" promptTitle="Final Check Amount" prompt="This value represents the total amount of funds required by the donor. " sqref="B11" xr:uid="{00000000-0002-0000-0100-000006000000}"/>
    <dataValidation allowBlank="1" showInputMessage="1" showErrorMessage="1" promptTitle="Foundation Name" prompt="Please enter the Purchasing Organization's Name. " sqref="B7:D7" xr:uid="{00000000-0002-0000-0100-000009000000}"/>
    <dataValidation type="list" allowBlank="1" promptTitle="Dorm Purchase Type" prompt="Select &quot;New&quot; if you wish to bundle this dorm plan with a scholarship purchase above._x000a_Select &quot;Existing&quot; if you are purchasing a dorm plan for a scholarship that is already in existence. A $10 app fee will be applied to these purchases." sqref="D37:D41" xr:uid="{00000000-0002-0000-0100-00000B000000}">
      <formula1>Dorm_PurchaseType</formula1>
    </dataValidation>
    <dataValidation type="whole" operator="greaterThanOrEqual" allowBlank="1" showInputMessage="1" showErrorMessage="1" sqref="A22:A33" xr:uid="{00000000-0002-0000-0100-00000C000000}">
      <formula1>0</formula1>
    </dataValidation>
    <dataValidation type="whole" operator="greaterThanOrEqual" allowBlank="1" showInputMessage="1" showErrorMessage="1" promptTitle="Quantity" prompt="Enter your desired quantity of plans here for each designated Plan Type and Projected Enrollment Year." sqref="A37:A41" xr:uid="{00000000-0002-0000-0100-00000D000000}">
      <formula1>0</formula1>
    </dataValidation>
    <dataValidation type="list" allowBlank="1" showInputMessage="1" showErrorMessage="1" promptTitle="Scholarship Type" prompt="Please select the Scholarship Type you would like to purchase. _x000a_All Scholarship types, except for private, are matched dollar for dollar with state funds. Essentially, you as a donor will only pay half of the total cost to sponsor a scholarship." sqref="B9:D9" xr:uid="{00000000-0002-0000-0100-000005000000}">
      <formula1>$L$3:$L$11</formula1>
    </dataValidation>
  </dataValidations>
  <pageMargins left="0.75" right="0.75" top="0.5" bottom="0.5" header="0.5" footer="0.5"/>
  <pageSetup scale="59" orientation="landscape" r:id="rId1"/>
  <headerFooter alignWithMargins="0"/>
  <ignoredErrors>
    <ignoredError sqref="B37:B41" unlockedFormula="1"/>
  </ignoredErrors>
  <drawing r:id="rId2"/>
  <extLst>
    <ext xmlns:x14="http://schemas.microsoft.com/office/spreadsheetml/2009/9/main" uri="{CCE6A557-97BC-4b89-ADB6-D9C93CAAB3DF}">
      <x14:dataValidations xmlns:xm="http://schemas.microsoft.com/office/excel/2006/main" xWindow="580" yWindow="983" count="1">
        <x14:dataValidation type="list" allowBlank="1" showInputMessage="1" showErrorMessage="1" promptTitle="Plan Type                 " prompt="Select the tuition plan you would like to purchase._x000a_" xr:uid="{00000000-0002-0000-0100-00000E000000}">
          <x14:formula1>
            <xm:f>'Plan Pricing'!$C$3:$J$3</xm:f>
          </x14:formula1>
          <xm:sqref>B22:B33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58427"/>
    <pageSetUpPr fitToPage="1"/>
  </sheetPr>
  <dimension ref="A1:L47"/>
  <sheetViews>
    <sheetView view="pageBreakPreview" zoomScaleNormal="100" zoomScaleSheetLayoutView="100" workbookViewId="0">
      <selection activeCell="H7" sqref="H7"/>
    </sheetView>
  </sheetViews>
  <sheetFormatPr defaultColWidth="9.109375" defaultRowHeight="13.2" x14ac:dyDescent="0.25"/>
  <cols>
    <col min="1" max="1" width="13.88671875" style="60" bestFit="1" customWidth="1"/>
    <col min="2" max="2" width="9.109375" style="60"/>
    <col min="3" max="4" width="13.5546875" style="60" bestFit="1" customWidth="1"/>
    <col min="5" max="5" width="16" style="60" customWidth="1"/>
    <col min="6" max="6" width="17.44140625" style="60" bestFit="1" customWidth="1"/>
    <col min="7" max="9" width="16" style="60" customWidth="1"/>
    <col min="10" max="10" width="13.44140625" style="60" bestFit="1" customWidth="1"/>
    <col min="11" max="11" width="14.33203125" style="59" customWidth="1"/>
    <col min="12" max="12" width="10.44140625" style="59" bestFit="1" customWidth="1"/>
    <col min="13" max="16384" width="9.109375" style="11"/>
  </cols>
  <sheetData>
    <row r="1" spans="1:12" ht="25.2" x14ac:dyDescent="0.4">
      <c r="A1" s="187" t="s">
        <v>56</v>
      </c>
      <c r="B1" s="188"/>
      <c r="C1" s="188"/>
      <c r="D1" s="188"/>
      <c r="E1" s="188"/>
      <c r="F1" s="188"/>
      <c r="G1" s="188"/>
      <c r="H1" s="188"/>
      <c r="I1" s="188"/>
      <c r="J1" s="188"/>
    </row>
    <row r="2" spans="1:12" s="62" customFormat="1" ht="15" x14ac:dyDescent="0.25">
      <c r="A2" s="60"/>
      <c r="B2" s="186" t="s">
        <v>83</v>
      </c>
      <c r="C2" s="186"/>
      <c r="D2" s="186"/>
      <c r="E2" s="186"/>
      <c r="F2" s="186"/>
      <c r="G2" s="186"/>
      <c r="H2" s="60"/>
      <c r="I2" s="60"/>
      <c r="J2" s="60"/>
      <c r="K2" s="61"/>
      <c r="L2" s="61"/>
    </row>
    <row r="3" spans="1:12" ht="52.8" x14ac:dyDescent="0.25">
      <c r="A3" s="63"/>
      <c r="B3" s="63"/>
      <c r="C3" s="63" t="s">
        <v>30</v>
      </c>
      <c r="D3" s="63" t="s">
        <v>38</v>
      </c>
      <c r="E3" s="63" t="s">
        <v>31</v>
      </c>
      <c r="F3" s="63" t="s">
        <v>32</v>
      </c>
      <c r="G3" s="63" t="s">
        <v>33</v>
      </c>
      <c r="H3" s="64" t="s">
        <v>34</v>
      </c>
      <c r="I3" s="64" t="s">
        <v>64</v>
      </c>
      <c r="J3" s="63" t="s">
        <v>2</v>
      </c>
      <c r="L3" s="11"/>
    </row>
    <row r="4" spans="1:12" x14ac:dyDescent="0.25">
      <c r="A4" s="65"/>
      <c r="B4" s="65" t="s">
        <v>7</v>
      </c>
      <c r="C4" s="66">
        <v>0</v>
      </c>
      <c r="D4" s="66">
        <v>0</v>
      </c>
      <c r="E4" s="66">
        <v>0</v>
      </c>
      <c r="F4" s="66">
        <v>0</v>
      </c>
      <c r="G4" s="66">
        <v>0</v>
      </c>
      <c r="H4" s="66">
        <v>0</v>
      </c>
      <c r="I4" s="66">
        <v>0</v>
      </c>
      <c r="J4" s="66">
        <v>0</v>
      </c>
      <c r="L4" s="11"/>
    </row>
    <row r="5" spans="1:12" ht="13.8" x14ac:dyDescent="0.3">
      <c r="A5" s="67" t="s">
        <v>35</v>
      </c>
      <c r="B5" s="67">
        <v>2025</v>
      </c>
      <c r="C5" s="72">
        <v>25300.25</v>
      </c>
      <c r="D5" s="72">
        <v>6362.01</v>
      </c>
      <c r="E5" s="72">
        <v>19901.580000000002</v>
      </c>
      <c r="F5" s="72">
        <v>15355.84</v>
      </c>
      <c r="G5" s="72">
        <v>7096.94</v>
      </c>
      <c r="H5" s="72">
        <v>8516.33</v>
      </c>
      <c r="I5" s="72">
        <v>3548.47</v>
      </c>
      <c r="J5" s="66">
        <v>0</v>
      </c>
      <c r="L5" s="11"/>
    </row>
    <row r="6" spans="1:12" ht="13.8" x14ac:dyDescent="0.3">
      <c r="A6" s="67" t="s">
        <v>11</v>
      </c>
      <c r="B6" s="67">
        <v>2026</v>
      </c>
      <c r="C6" s="72">
        <v>25496.06</v>
      </c>
      <c r="D6" s="72">
        <v>6403.3</v>
      </c>
      <c r="E6" s="72">
        <v>20091.900000000001</v>
      </c>
      <c r="F6" s="72">
        <v>15567.33</v>
      </c>
      <c r="G6" s="72">
        <v>7221.27</v>
      </c>
      <c r="H6" s="72">
        <v>8665.52</v>
      </c>
      <c r="I6" s="72">
        <v>3610.64</v>
      </c>
      <c r="J6" s="66">
        <v>0</v>
      </c>
      <c r="L6" s="11"/>
    </row>
    <row r="7" spans="1:12" ht="13.8" x14ac:dyDescent="0.3">
      <c r="A7" s="67" t="s">
        <v>12</v>
      </c>
      <c r="B7" s="67">
        <v>2027</v>
      </c>
      <c r="C7" s="72">
        <v>25655.98</v>
      </c>
      <c r="D7" s="72">
        <v>6436.82</v>
      </c>
      <c r="E7" s="72">
        <v>20252.89</v>
      </c>
      <c r="F7" s="72">
        <v>15749.91</v>
      </c>
      <c r="G7" s="72">
        <v>7323.89</v>
      </c>
      <c r="H7" s="72">
        <v>8788.67</v>
      </c>
      <c r="I7" s="72">
        <v>3661.95</v>
      </c>
      <c r="J7" s="66">
        <v>0</v>
      </c>
      <c r="L7" s="11"/>
    </row>
    <row r="8" spans="1:12" ht="13.8" x14ac:dyDescent="0.3">
      <c r="A8" s="67" t="s">
        <v>13</v>
      </c>
      <c r="B8" s="67">
        <v>2028</v>
      </c>
      <c r="C8" s="72">
        <v>25792.14</v>
      </c>
      <c r="D8" s="72">
        <v>6465.92</v>
      </c>
      <c r="E8" s="72">
        <v>20404.259999999998</v>
      </c>
      <c r="F8" s="72">
        <v>15923.8</v>
      </c>
      <c r="G8" s="72">
        <v>7419.64</v>
      </c>
      <c r="H8" s="72">
        <v>8903.57</v>
      </c>
      <c r="I8" s="72">
        <v>3709.82</v>
      </c>
      <c r="J8" s="66">
        <v>0</v>
      </c>
      <c r="L8" s="11"/>
    </row>
    <row r="9" spans="1:12" ht="13.8" x14ac:dyDescent="0.3">
      <c r="A9" s="67" t="s">
        <v>14</v>
      </c>
      <c r="B9" s="67">
        <v>2029</v>
      </c>
      <c r="C9" s="72">
        <v>25912.82</v>
      </c>
      <c r="D9" s="72">
        <v>6493.74</v>
      </c>
      <c r="E9" s="72">
        <v>20541.96</v>
      </c>
      <c r="F9" s="72">
        <v>16084.31</v>
      </c>
      <c r="G9" s="72">
        <v>7502.59</v>
      </c>
      <c r="H9" s="72">
        <v>9003.11</v>
      </c>
      <c r="I9" s="72">
        <v>3751.29</v>
      </c>
      <c r="J9" s="66">
        <v>0</v>
      </c>
      <c r="L9" s="11"/>
    </row>
    <row r="10" spans="1:12" ht="13.8" x14ac:dyDescent="0.3">
      <c r="A10" s="67" t="s">
        <v>15</v>
      </c>
      <c r="B10" s="67">
        <v>2030</v>
      </c>
      <c r="C10" s="72">
        <v>26026.66</v>
      </c>
      <c r="D10" s="72">
        <v>6518.23</v>
      </c>
      <c r="E10" s="72">
        <v>20670.439999999999</v>
      </c>
      <c r="F10" s="72">
        <v>16235.16</v>
      </c>
      <c r="G10" s="72">
        <v>7574.99</v>
      </c>
      <c r="H10" s="72">
        <v>9089.99</v>
      </c>
      <c r="I10" s="72">
        <v>3787.5</v>
      </c>
      <c r="J10" s="66">
        <v>0</v>
      </c>
      <c r="L10" s="11"/>
    </row>
    <row r="11" spans="1:12" ht="13.8" x14ac:dyDescent="0.3">
      <c r="A11" s="67" t="s">
        <v>16</v>
      </c>
      <c r="B11" s="67">
        <v>2031</v>
      </c>
      <c r="C11" s="72">
        <v>26142.15</v>
      </c>
      <c r="D11" s="72">
        <v>6546.52</v>
      </c>
      <c r="E11" s="72">
        <v>20805</v>
      </c>
      <c r="F11" s="72">
        <v>16388.95</v>
      </c>
      <c r="G11" s="72">
        <v>7646.29</v>
      </c>
      <c r="H11" s="72">
        <v>9175.5499999999993</v>
      </c>
      <c r="I11" s="72">
        <v>3823.14</v>
      </c>
      <c r="J11" s="66">
        <v>0</v>
      </c>
      <c r="L11" s="11"/>
    </row>
    <row r="12" spans="1:12" ht="13.8" x14ac:dyDescent="0.3">
      <c r="A12" s="67" t="s">
        <v>17</v>
      </c>
      <c r="B12" s="67">
        <v>2032</v>
      </c>
      <c r="C12" s="72">
        <v>26264.48</v>
      </c>
      <c r="D12" s="72">
        <v>6577.26</v>
      </c>
      <c r="E12" s="72">
        <v>20948.32</v>
      </c>
      <c r="F12" s="72">
        <v>16549.25</v>
      </c>
      <c r="G12" s="72">
        <v>7717.5</v>
      </c>
      <c r="H12" s="72">
        <v>9261</v>
      </c>
      <c r="I12" s="72">
        <v>3858.76</v>
      </c>
      <c r="J12" s="66">
        <v>0</v>
      </c>
      <c r="L12" s="11"/>
    </row>
    <row r="13" spans="1:12" ht="13.8" x14ac:dyDescent="0.3">
      <c r="A13" s="67" t="s">
        <v>18</v>
      </c>
      <c r="B13" s="67">
        <v>2033</v>
      </c>
      <c r="C13" s="72">
        <v>26401.599999999999</v>
      </c>
      <c r="D13" s="72">
        <v>6615.18</v>
      </c>
      <c r="E13" s="72">
        <v>21103.62</v>
      </c>
      <c r="F13" s="72">
        <v>16718.57</v>
      </c>
      <c r="G13" s="72">
        <v>7791.56</v>
      </c>
      <c r="H13" s="72">
        <v>9349.8700000000008</v>
      </c>
      <c r="I13" s="72">
        <v>3895.78</v>
      </c>
      <c r="J13" s="66">
        <v>0</v>
      </c>
      <c r="L13" s="11"/>
    </row>
    <row r="14" spans="1:12" ht="13.8" x14ac:dyDescent="0.3">
      <c r="A14" s="67" t="s">
        <v>19</v>
      </c>
      <c r="B14" s="67">
        <v>2034</v>
      </c>
      <c r="C14" s="72">
        <v>26552.71</v>
      </c>
      <c r="D14" s="72">
        <v>6662.06</v>
      </c>
      <c r="E14" s="72">
        <v>21267.3</v>
      </c>
      <c r="F14" s="72">
        <v>16895.89</v>
      </c>
      <c r="G14" s="72">
        <v>7869.58</v>
      </c>
      <c r="H14" s="72">
        <v>9443.5</v>
      </c>
      <c r="I14" s="72">
        <v>3934.79</v>
      </c>
      <c r="J14" s="66">
        <v>0</v>
      </c>
      <c r="L14" s="14"/>
    </row>
    <row r="15" spans="1:12" ht="13.8" x14ac:dyDescent="0.3">
      <c r="A15" s="67" t="s">
        <v>20</v>
      </c>
      <c r="B15" s="67">
        <v>2035</v>
      </c>
      <c r="C15" s="72">
        <v>26711.58</v>
      </c>
      <c r="D15" s="72">
        <v>6697.23</v>
      </c>
      <c r="E15" s="72">
        <v>21429.93</v>
      </c>
      <c r="F15" s="72">
        <v>17075.29</v>
      </c>
      <c r="G15" s="72">
        <v>7953.1</v>
      </c>
      <c r="H15" s="72">
        <v>9543.7199999999993</v>
      </c>
      <c r="I15" s="72">
        <v>3976.54</v>
      </c>
      <c r="J15" s="66">
        <v>0</v>
      </c>
      <c r="L15" s="11"/>
    </row>
    <row r="16" spans="1:12" ht="13.8" x14ac:dyDescent="0.3">
      <c r="A16" s="67" t="s">
        <v>21</v>
      </c>
      <c r="B16" s="67">
        <v>2036</v>
      </c>
      <c r="C16" s="72">
        <v>26880.84</v>
      </c>
      <c r="D16" s="72">
        <v>6739.18</v>
      </c>
      <c r="E16" s="72">
        <v>21602.35</v>
      </c>
      <c r="F16" s="72">
        <v>17260.27</v>
      </c>
      <c r="G16" s="72">
        <v>7999.71</v>
      </c>
      <c r="H16" s="72">
        <v>9599.65</v>
      </c>
      <c r="I16" s="72">
        <v>3999.85</v>
      </c>
      <c r="J16" s="66">
        <v>0</v>
      </c>
      <c r="L16" s="11"/>
    </row>
    <row r="17" spans="1:12" ht="13.8" x14ac:dyDescent="0.3">
      <c r="A17" s="67" t="s">
        <v>3</v>
      </c>
      <c r="B17" s="67">
        <v>2037</v>
      </c>
      <c r="C17" s="72">
        <v>27052.74</v>
      </c>
      <c r="D17" s="72">
        <v>6787.64</v>
      </c>
      <c r="E17" s="72">
        <v>21777.41</v>
      </c>
      <c r="F17" s="72">
        <v>17448.21</v>
      </c>
      <c r="G17" s="72">
        <v>8030.76</v>
      </c>
      <c r="H17" s="72">
        <v>9636.91</v>
      </c>
      <c r="I17" s="72">
        <v>4015.37</v>
      </c>
      <c r="J17" s="66">
        <v>0</v>
      </c>
      <c r="L17" s="11"/>
    </row>
    <row r="18" spans="1:12" ht="13.8" x14ac:dyDescent="0.3">
      <c r="A18" s="67" t="s">
        <v>22</v>
      </c>
      <c r="B18" s="67">
        <v>2038</v>
      </c>
      <c r="C18" s="72">
        <v>27222.57</v>
      </c>
      <c r="D18" s="72">
        <v>6834.44</v>
      </c>
      <c r="E18" s="72">
        <v>21898.12</v>
      </c>
      <c r="F18" s="72">
        <v>17507.13</v>
      </c>
      <c r="G18" s="72">
        <v>8066.48</v>
      </c>
      <c r="H18" s="72">
        <v>9679.7800000000007</v>
      </c>
      <c r="I18" s="72">
        <v>4033.24</v>
      </c>
      <c r="J18" s="66">
        <v>0</v>
      </c>
      <c r="L18" s="11"/>
    </row>
    <row r="19" spans="1:12" ht="13.8" x14ac:dyDescent="0.3">
      <c r="A19" s="67" t="s">
        <v>23</v>
      </c>
      <c r="B19" s="67">
        <v>2039</v>
      </c>
      <c r="C19" s="72">
        <v>27378.12</v>
      </c>
      <c r="D19" s="72">
        <v>6850.2</v>
      </c>
      <c r="E19" s="72">
        <v>21928.42</v>
      </c>
      <c r="F19" s="72">
        <v>17505.689999999999</v>
      </c>
      <c r="G19" s="72">
        <v>8103.24</v>
      </c>
      <c r="H19" s="72">
        <v>9723.89</v>
      </c>
      <c r="I19" s="72">
        <v>4051.62</v>
      </c>
      <c r="J19" s="66">
        <v>0</v>
      </c>
      <c r="L19" s="11"/>
    </row>
    <row r="20" spans="1:12" ht="13.8" x14ac:dyDescent="0.3">
      <c r="A20" s="67" t="s">
        <v>24</v>
      </c>
      <c r="B20" s="67">
        <v>2040</v>
      </c>
      <c r="C20" s="72">
        <v>27378.49</v>
      </c>
      <c r="D20" s="72">
        <v>6850.29</v>
      </c>
      <c r="E20" s="72">
        <v>21929.03</v>
      </c>
      <c r="F20" s="72">
        <v>17504.87</v>
      </c>
      <c r="G20" s="72">
        <v>8103.66</v>
      </c>
      <c r="H20" s="72">
        <v>9724.39</v>
      </c>
      <c r="I20" s="72">
        <v>4051.83</v>
      </c>
      <c r="J20" s="66">
        <v>0</v>
      </c>
      <c r="L20" s="11"/>
    </row>
    <row r="21" spans="1:12" ht="13.8" x14ac:dyDescent="0.3">
      <c r="A21" s="67" t="s">
        <v>25</v>
      </c>
      <c r="B21" s="67">
        <v>2041</v>
      </c>
      <c r="C21" s="72">
        <v>27373.47</v>
      </c>
      <c r="D21" s="72">
        <v>6849.03</v>
      </c>
      <c r="E21" s="72">
        <v>21924.87</v>
      </c>
      <c r="F21" s="72">
        <v>17499.97</v>
      </c>
      <c r="G21" s="72">
        <v>8102.02</v>
      </c>
      <c r="H21" s="72">
        <v>9722.42</v>
      </c>
      <c r="I21" s="72">
        <v>4051.01</v>
      </c>
      <c r="J21" s="66">
        <v>0</v>
      </c>
      <c r="L21" s="11"/>
    </row>
    <row r="22" spans="1:12" ht="13.8" x14ac:dyDescent="0.3">
      <c r="A22" s="67" t="s">
        <v>4</v>
      </c>
      <c r="B22" s="67">
        <v>2042</v>
      </c>
      <c r="C22" s="72">
        <v>25373.47</v>
      </c>
      <c r="D22" s="72">
        <v>6349.03</v>
      </c>
      <c r="E22" s="72">
        <v>19924.87</v>
      </c>
      <c r="F22" s="72">
        <v>15499.97</v>
      </c>
      <c r="G22" s="72">
        <v>7102.02</v>
      </c>
      <c r="H22" s="72">
        <v>8722.42</v>
      </c>
      <c r="I22" s="72">
        <v>3551.01</v>
      </c>
      <c r="J22" s="66">
        <v>0</v>
      </c>
      <c r="L22" s="11"/>
    </row>
    <row r="23" spans="1:12" ht="13.8" x14ac:dyDescent="0.3">
      <c r="A23" s="67" t="s">
        <v>5</v>
      </c>
      <c r="B23" s="67">
        <v>2043</v>
      </c>
      <c r="C23" s="72">
        <v>25373.47</v>
      </c>
      <c r="D23" s="72">
        <v>6349.03</v>
      </c>
      <c r="E23" s="72">
        <v>19924.87</v>
      </c>
      <c r="F23" s="72">
        <v>15499.97</v>
      </c>
      <c r="G23" s="72">
        <v>7102.02</v>
      </c>
      <c r="H23" s="72">
        <v>8722.42</v>
      </c>
      <c r="I23" s="72">
        <v>3551.01</v>
      </c>
      <c r="J23" s="66">
        <v>0</v>
      </c>
      <c r="L23" s="11"/>
    </row>
    <row r="26" spans="1:12" ht="15" x14ac:dyDescent="0.25">
      <c r="A26" s="127" t="s">
        <v>82</v>
      </c>
      <c r="C26" s="127"/>
      <c r="D26" s="127"/>
      <c r="E26" s="68"/>
      <c r="F26" s="68"/>
      <c r="G26" s="68"/>
      <c r="L26" s="11"/>
    </row>
    <row r="27" spans="1:12" x14ac:dyDescent="0.25">
      <c r="A27" s="65"/>
      <c r="B27" s="65"/>
      <c r="C27" s="65" t="s">
        <v>28</v>
      </c>
      <c r="D27" s="63" t="s">
        <v>2</v>
      </c>
      <c r="E27" s="59"/>
      <c r="F27" s="59"/>
      <c r="G27" s="59"/>
      <c r="H27" s="59"/>
      <c r="I27" s="11"/>
      <c r="J27" s="11"/>
      <c r="K27" s="11"/>
      <c r="L27" s="11"/>
    </row>
    <row r="28" spans="1:12" x14ac:dyDescent="0.25">
      <c r="A28" s="65"/>
      <c r="B28" s="65" t="s">
        <v>7</v>
      </c>
      <c r="C28" s="66">
        <v>0</v>
      </c>
      <c r="D28" s="66">
        <v>0</v>
      </c>
      <c r="E28" s="59"/>
      <c r="F28" s="59"/>
      <c r="G28" s="59"/>
      <c r="H28" s="59"/>
      <c r="I28" s="11"/>
      <c r="J28" s="11"/>
      <c r="K28" s="11"/>
      <c r="L28" s="11"/>
    </row>
    <row r="29" spans="1:12" ht="13.8" x14ac:dyDescent="0.3">
      <c r="A29" s="67" t="s">
        <v>35</v>
      </c>
      <c r="B29" s="67">
        <v>2025</v>
      </c>
      <c r="C29" s="72">
        <v>7008.3</v>
      </c>
      <c r="D29" s="72">
        <v>0</v>
      </c>
      <c r="E29" s="59"/>
      <c r="F29" s="59"/>
      <c r="G29" s="59"/>
      <c r="H29" s="59"/>
      <c r="I29" s="11"/>
      <c r="J29" s="11"/>
      <c r="K29" s="11"/>
      <c r="L29" s="11"/>
    </row>
    <row r="30" spans="1:12" ht="13.8" x14ac:dyDescent="0.3">
      <c r="A30" s="67" t="s">
        <v>11</v>
      </c>
      <c r="B30" s="67">
        <v>2026</v>
      </c>
      <c r="C30" s="72">
        <v>7008.3</v>
      </c>
      <c r="D30" s="72">
        <v>0</v>
      </c>
      <c r="E30" s="59"/>
      <c r="F30" s="59"/>
      <c r="G30" s="59"/>
      <c r="H30" s="59"/>
      <c r="I30" s="11"/>
      <c r="J30" s="11"/>
      <c r="K30" s="11"/>
      <c r="L30" s="11"/>
    </row>
    <row r="31" spans="1:12" ht="13.8" x14ac:dyDescent="0.3">
      <c r="A31" s="67" t="s">
        <v>12</v>
      </c>
      <c r="B31" s="67">
        <v>2027</v>
      </c>
      <c r="C31" s="72">
        <v>7008.3</v>
      </c>
      <c r="D31" s="72">
        <v>0</v>
      </c>
      <c r="E31" s="59"/>
      <c r="F31" s="59"/>
      <c r="G31" s="59"/>
      <c r="H31" s="59"/>
      <c r="I31" s="11"/>
      <c r="J31" s="11"/>
      <c r="K31" s="11"/>
      <c r="L31" s="11"/>
    </row>
    <row r="32" spans="1:12" ht="13.8" x14ac:dyDescent="0.3">
      <c r="A32" s="67" t="s">
        <v>13</v>
      </c>
      <c r="B32" s="67">
        <v>2028</v>
      </c>
      <c r="C32" s="72">
        <v>7008.3</v>
      </c>
      <c r="D32" s="72">
        <v>0</v>
      </c>
      <c r="E32" s="59"/>
      <c r="F32" s="59"/>
      <c r="G32" s="59"/>
      <c r="H32" s="59"/>
      <c r="I32" s="11"/>
      <c r="J32" s="11"/>
      <c r="K32" s="11"/>
      <c r="L32" s="11"/>
    </row>
    <row r="33" spans="1:12" ht="13.8" x14ac:dyDescent="0.3">
      <c r="A33" s="67" t="s">
        <v>14</v>
      </c>
      <c r="B33" s="67">
        <v>2029</v>
      </c>
      <c r="C33" s="72">
        <v>7008.3</v>
      </c>
      <c r="D33" s="72">
        <v>0</v>
      </c>
      <c r="E33" s="59"/>
      <c r="F33" s="59"/>
      <c r="G33" s="59"/>
      <c r="H33" s="59"/>
      <c r="I33" s="11"/>
      <c r="J33" s="11"/>
      <c r="K33" s="11"/>
      <c r="L33" s="11"/>
    </row>
    <row r="34" spans="1:12" ht="13.8" x14ac:dyDescent="0.3">
      <c r="A34" s="67" t="s">
        <v>15</v>
      </c>
      <c r="B34" s="67">
        <v>2030</v>
      </c>
      <c r="C34" s="72">
        <v>7023</v>
      </c>
      <c r="D34" s="72">
        <v>0</v>
      </c>
      <c r="E34" s="59"/>
      <c r="F34" s="59"/>
      <c r="G34" s="59"/>
      <c r="H34" s="59"/>
      <c r="I34" s="11"/>
      <c r="J34" s="11"/>
      <c r="K34" s="11"/>
      <c r="L34" s="11"/>
    </row>
    <row r="35" spans="1:12" ht="13.8" x14ac:dyDescent="0.3">
      <c r="A35" s="67" t="s">
        <v>16</v>
      </c>
      <c r="B35" s="67">
        <v>2031</v>
      </c>
      <c r="C35" s="72">
        <v>7077.82</v>
      </c>
      <c r="D35" s="72">
        <v>0</v>
      </c>
      <c r="E35" s="59"/>
      <c r="F35" s="59"/>
      <c r="G35" s="59"/>
      <c r="H35" s="59"/>
      <c r="I35" s="11"/>
      <c r="J35" s="11"/>
      <c r="K35" s="11"/>
      <c r="L35" s="11"/>
    </row>
    <row r="36" spans="1:12" ht="13.8" x14ac:dyDescent="0.3">
      <c r="A36" s="67" t="s">
        <v>17</v>
      </c>
      <c r="B36" s="67">
        <v>2032</v>
      </c>
      <c r="C36" s="72">
        <v>7110.75</v>
      </c>
      <c r="D36" s="72">
        <v>0</v>
      </c>
      <c r="E36" s="59"/>
      <c r="F36" s="59"/>
      <c r="G36" s="59"/>
      <c r="H36" s="59"/>
      <c r="I36" s="11"/>
      <c r="J36" s="11"/>
      <c r="K36" s="11"/>
      <c r="L36" s="11"/>
    </row>
    <row r="37" spans="1:12" ht="13.8" x14ac:dyDescent="0.3">
      <c r="A37" s="67" t="s">
        <v>18</v>
      </c>
      <c r="B37" s="67">
        <v>2033</v>
      </c>
      <c r="C37" s="72">
        <v>7180.33</v>
      </c>
      <c r="D37" s="72">
        <v>0</v>
      </c>
      <c r="E37" s="59"/>
      <c r="F37" s="59"/>
      <c r="G37" s="59"/>
      <c r="H37" s="59"/>
      <c r="I37" s="11"/>
      <c r="J37" s="11"/>
      <c r="K37" s="11"/>
      <c r="L37" s="11"/>
    </row>
    <row r="38" spans="1:12" ht="13.8" x14ac:dyDescent="0.3">
      <c r="A38" s="67" t="s">
        <v>19</v>
      </c>
      <c r="B38" s="67">
        <v>2034</v>
      </c>
      <c r="C38" s="72">
        <v>7202.37</v>
      </c>
      <c r="D38" s="72">
        <v>0</v>
      </c>
      <c r="E38" s="59"/>
      <c r="F38" s="59"/>
      <c r="G38" s="59"/>
      <c r="H38" s="59"/>
      <c r="I38" s="11"/>
      <c r="J38" s="11"/>
      <c r="K38" s="11"/>
      <c r="L38" s="11"/>
    </row>
    <row r="39" spans="1:12" ht="13.8" x14ac:dyDescent="0.3">
      <c r="A39" s="67" t="s">
        <v>20</v>
      </c>
      <c r="B39" s="67">
        <v>2035</v>
      </c>
      <c r="C39" s="72">
        <v>7197.99</v>
      </c>
      <c r="D39" s="72">
        <v>0</v>
      </c>
      <c r="E39" s="59"/>
      <c r="F39" s="59"/>
      <c r="G39" s="59"/>
      <c r="H39" s="59"/>
      <c r="I39" s="11"/>
      <c r="J39" s="11"/>
      <c r="K39" s="11"/>
      <c r="L39" s="11"/>
    </row>
    <row r="40" spans="1:12" ht="13.8" x14ac:dyDescent="0.3">
      <c r="A40" s="67" t="s">
        <v>21</v>
      </c>
      <c r="B40" s="67">
        <v>2036</v>
      </c>
      <c r="C40" s="72">
        <v>7237.27</v>
      </c>
      <c r="D40" s="72">
        <v>0</v>
      </c>
      <c r="E40" s="59"/>
      <c r="F40" s="59"/>
      <c r="G40" s="59"/>
      <c r="H40" s="59"/>
      <c r="I40" s="11"/>
      <c r="J40" s="11"/>
      <c r="K40" s="11"/>
      <c r="L40" s="11"/>
    </row>
    <row r="41" spans="1:12" ht="13.8" x14ac:dyDescent="0.3">
      <c r="A41" s="67" t="s">
        <v>3</v>
      </c>
      <c r="B41" s="67">
        <v>2037</v>
      </c>
      <c r="C41" s="72">
        <v>7302.71</v>
      </c>
      <c r="D41" s="72">
        <v>0</v>
      </c>
      <c r="E41" s="59"/>
      <c r="F41" s="59"/>
      <c r="G41" s="59"/>
      <c r="H41" s="59"/>
      <c r="I41" s="11"/>
      <c r="J41" s="11"/>
      <c r="K41" s="11"/>
      <c r="L41" s="11"/>
    </row>
    <row r="42" spans="1:12" ht="13.8" x14ac:dyDescent="0.3">
      <c r="A42" s="67" t="s">
        <v>22</v>
      </c>
      <c r="B42" s="67">
        <v>2038</v>
      </c>
      <c r="C42" s="72">
        <v>7299.6</v>
      </c>
      <c r="D42" s="72">
        <v>0</v>
      </c>
      <c r="E42" s="59"/>
      <c r="F42" s="59"/>
      <c r="G42" s="59"/>
      <c r="H42" s="59"/>
      <c r="I42" s="11"/>
      <c r="J42" s="11"/>
      <c r="K42" s="11"/>
      <c r="L42" s="11"/>
    </row>
    <row r="43" spans="1:12" ht="13.8" x14ac:dyDescent="0.3">
      <c r="A43" s="67" t="s">
        <v>23</v>
      </c>
      <c r="B43" s="67">
        <v>2039</v>
      </c>
      <c r="C43" s="72">
        <v>7296.94</v>
      </c>
      <c r="D43" s="72">
        <v>0</v>
      </c>
      <c r="E43" s="59"/>
      <c r="F43" s="59"/>
      <c r="G43" s="59"/>
      <c r="H43" s="59"/>
      <c r="I43" s="11"/>
      <c r="J43" s="11"/>
      <c r="K43" s="11"/>
      <c r="L43" s="11"/>
    </row>
    <row r="44" spans="1:12" ht="13.8" x14ac:dyDescent="0.3">
      <c r="A44" s="67" t="s">
        <v>24</v>
      </c>
      <c r="B44" s="67">
        <v>2040</v>
      </c>
      <c r="C44" s="72">
        <v>7297.14</v>
      </c>
      <c r="D44" s="72">
        <v>0</v>
      </c>
      <c r="E44" s="59"/>
      <c r="F44" s="59"/>
      <c r="G44" s="59"/>
      <c r="H44" s="59"/>
      <c r="I44" s="11"/>
      <c r="J44" s="11"/>
      <c r="K44" s="11"/>
      <c r="L44" s="11"/>
    </row>
    <row r="45" spans="1:12" ht="13.8" x14ac:dyDescent="0.3">
      <c r="A45" s="67" t="s">
        <v>25</v>
      </c>
      <c r="B45" s="67">
        <v>2041</v>
      </c>
      <c r="C45" s="72">
        <v>7297.88</v>
      </c>
      <c r="D45" s="72">
        <v>0</v>
      </c>
      <c r="E45" s="59"/>
      <c r="F45" s="59"/>
      <c r="G45" s="59"/>
      <c r="H45" s="59"/>
      <c r="I45" s="11"/>
      <c r="J45" s="11"/>
      <c r="K45" s="11"/>
      <c r="L45" s="11"/>
    </row>
    <row r="46" spans="1:12" ht="13.8" x14ac:dyDescent="0.3">
      <c r="A46" s="67" t="s">
        <v>4</v>
      </c>
      <c r="B46" s="67">
        <v>2042</v>
      </c>
      <c r="C46" s="72">
        <v>7297.88</v>
      </c>
      <c r="D46" s="72">
        <v>0</v>
      </c>
      <c r="E46" s="59"/>
      <c r="F46" s="59"/>
      <c r="G46" s="59"/>
      <c r="H46" s="59"/>
      <c r="I46" s="11"/>
      <c r="J46" s="11"/>
      <c r="K46" s="11"/>
      <c r="L46" s="11"/>
    </row>
    <row r="47" spans="1:12" ht="13.8" x14ac:dyDescent="0.3">
      <c r="A47" s="67" t="s">
        <v>5</v>
      </c>
      <c r="B47" s="67">
        <v>2043</v>
      </c>
      <c r="C47" s="72">
        <v>7297.88</v>
      </c>
      <c r="D47" s="72">
        <v>0</v>
      </c>
      <c r="E47" s="59"/>
      <c r="F47" s="59"/>
      <c r="G47" s="59"/>
      <c r="H47" s="59"/>
      <c r="I47" s="59"/>
      <c r="J47" s="11"/>
      <c r="K47" s="11"/>
      <c r="L47" s="11"/>
    </row>
  </sheetData>
  <mergeCells count="2">
    <mergeCell ref="B2:G2"/>
    <mergeCell ref="A1:J1"/>
  </mergeCells>
  <phoneticPr fontId="0" type="noConversion"/>
  <pageMargins left="0.75" right="0.7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58427"/>
    <pageSetUpPr fitToPage="1"/>
  </sheetPr>
  <dimension ref="A1:IV44"/>
  <sheetViews>
    <sheetView view="pageBreakPreview" zoomScale="85" zoomScaleNormal="91" zoomScaleSheetLayoutView="85" workbookViewId="0">
      <selection activeCell="B9" sqref="B9:C9"/>
    </sheetView>
  </sheetViews>
  <sheetFormatPr defaultColWidth="9.109375" defaultRowHeight="13.8" x14ac:dyDescent="0.3"/>
  <cols>
    <col min="1" max="1" width="25.6640625" style="1" customWidth="1"/>
    <col min="2" max="2" width="28.33203125" style="1" customWidth="1"/>
    <col min="3" max="3" width="22.33203125" style="1" bestFit="1" customWidth="1"/>
    <col min="4" max="4" width="21.109375" style="1" bestFit="1" customWidth="1"/>
    <col min="5" max="5" width="22.44140625" style="1" customWidth="1"/>
    <col min="6" max="6" width="14.5546875" style="1" bestFit="1" customWidth="1"/>
    <col min="7" max="7" width="20.88671875" style="1" customWidth="1"/>
    <col min="8" max="8" width="17.6640625" style="1" bestFit="1" customWidth="1"/>
    <col min="9" max="9" width="6.109375" style="1" customWidth="1"/>
    <col min="10" max="10" width="14" style="1" bestFit="1" customWidth="1"/>
    <col min="11" max="11" width="14.109375" style="1" customWidth="1"/>
    <col min="12" max="12" width="9.109375" style="1"/>
    <col min="13" max="13" width="23.33203125" style="1" customWidth="1"/>
    <col min="14" max="14" width="9.109375" style="1" customWidth="1"/>
    <col min="15" max="16384" width="9.109375" style="1"/>
  </cols>
  <sheetData>
    <row r="1" spans="1:256" ht="25.2" x14ac:dyDescent="0.4">
      <c r="A1" s="187" t="s">
        <v>56</v>
      </c>
      <c r="B1" s="188"/>
      <c r="C1" s="188"/>
      <c r="D1" s="188"/>
      <c r="E1" s="188"/>
      <c r="F1" s="188"/>
      <c r="G1" s="188"/>
      <c r="H1" s="188"/>
      <c r="I1" s="188"/>
      <c r="J1" s="188"/>
      <c r="K1" s="189"/>
      <c r="L1" s="12"/>
    </row>
    <row r="2" spans="1:256" ht="15.6" x14ac:dyDescent="0.3">
      <c r="A2" s="35"/>
      <c r="B2" s="21"/>
      <c r="C2" s="21"/>
      <c r="D2" s="21"/>
      <c r="E2" s="21"/>
      <c r="F2" s="2"/>
      <c r="G2" s="29"/>
      <c r="H2" s="21"/>
      <c r="I2" s="21"/>
      <c r="J2" s="21"/>
      <c r="K2" s="36"/>
      <c r="L2" s="12"/>
    </row>
    <row r="3" spans="1:256" ht="15.6" x14ac:dyDescent="0.3">
      <c r="A3" s="37" t="s">
        <v>42</v>
      </c>
      <c r="B3" s="190" t="str">
        <f>IF(Calculator!B7="","",Calculator!B7)</f>
        <v/>
      </c>
      <c r="C3" s="191"/>
      <c r="D3" s="192"/>
      <c r="E3" s="38"/>
      <c r="F3" s="29"/>
      <c r="G3" s="29"/>
      <c r="H3" s="24"/>
      <c r="I3" s="24"/>
      <c r="J3" s="21"/>
      <c r="K3" s="36"/>
      <c r="L3" s="18"/>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ht="15.6" x14ac:dyDescent="0.3">
      <c r="A4" s="39"/>
      <c r="B4" s="48"/>
      <c r="C4" s="48"/>
      <c r="D4" s="48"/>
      <c r="E4" s="18"/>
      <c r="F4" s="18"/>
      <c r="G4" s="18"/>
      <c r="H4" s="18"/>
      <c r="I4" s="18"/>
      <c r="J4" s="18"/>
      <c r="K4" s="40"/>
      <c r="L4" s="18"/>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pans="1:256" ht="15.6" x14ac:dyDescent="0.3">
      <c r="A5" s="37" t="s">
        <v>41</v>
      </c>
      <c r="B5" s="190">
        <f>Calculator!B9</f>
        <v>0</v>
      </c>
      <c r="C5" s="191"/>
      <c r="D5" s="192"/>
      <c r="E5" s="41"/>
      <c r="F5" s="21"/>
      <c r="G5" s="18"/>
      <c r="H5" s="18"/>
      <c r="I5" s="18"/>
      <c r="J5" s="18"/>
      <c r="K5" s="40"/>
      <c r="L5" s="12"/>
    </row>
    <row r="6" spans="1:256" ht="15.6" x14ac:dyDescent="0.3">
      <c r="A6" s="30"/>
      <c r="B6" s="28"/>
      <c r="C6" s="28"/>
      <c r="D6" s="28"/>
      <c r="E6" s="29"/>
      <c r="F6" s="21"/>
      <c r="G6" s="18"/>
      <c r="H6" s="18"/>
      <c r="I6" s="18"/>
      <c r="J6" s="18"/>
      <c r="K6" s="40"/>
      <c r="L6" s="12"/>
    </row>
    <row r="7" spans="1:256" ht="15.6" x14ac:dyDescent="0.3">
      <c r="A7" s="37" t="s">
        <v>46</v>
      </c>
      <c r="B7" s="69">
        <f>Calculator!B11</f>
        <v>0</v>
      </c>
      <c r="C7" s="28"/>
      <c r="D7" s="28"/>
      <c r="E7" s="29"/>
      <c r="F7" s="21"/>
      <c r="G7" s="18"/>
      <c r="H7" s="18"/>
      <c r="I7" s="18"/>
      <c r="J7" s="18"/>
      <c r="K7" s="40"/>
      <c r="L7" s="12"/>
    </row>
    <row r="8" spans="1:256" s="3" customFormat="1" ht="15" x14ac:dyDescent="0.25">
      <c r="A8" s="35"/>
      <c r="B8" s="18"/>
      <c r="C8" s="18"/>
      <c r="D8" s="18"/>
      <c r="E8" s="22"/>
      <c r="F8" s="22"/>
      <c r="G8" s="22"/>
      <c r="H8" s="21"/>
      <c r="I8" s="21"/>
      <c r="J8" s="21"/>
      <c r="K8" s="36"/>
      <c r="L8" s="23"/>
    </row>
    <row r="9" spans="1:256" ht="34.950000000000003" customHeight="1" x14ac:dyDescent="0.3">
      <c r="A9" s="42"/>
      <c r="B9" s="19" t="s">
        <v>1</v>
      </c>
      <c r="C9" s="19" t="s">
        <v>6</v>
      </c>
      <c r="D9" s="19" t="s">
        <v>39</v>
      </c>
      <c r="E9" s="19" t="s">
        <v>9</v>
      </c>
      <c r="F9" s="19" t="s">
        <v>36</v>
      </c>
      <c r="G9" s="19" t="s">
        <v>10</v>
      </c>
      <c r="H9" s="11"/>
      <c r="I9" s="11"/>
      <c r="J9" s="11"/>
      <c r="K9" s="43"/>
      <c r="L9" s="12"/>
    </row>
    <row r="10" spans="1:256" ht="18" customHeight="1" x14ac:dyDescent="0.3">
      <c r="A10" s="27" t="s">
        <v>43</v>
      </c>
      <c r="B10" s="20">
        <f>Calculator!B14</f>
        <v>0</v>
      </c>
      <c r="C10" s="34">
        <f>Calculator!C14</f>
        <v>0</v>
      </c>
      <c r="D10" s="34">
        <f>Calculator!D14</f>
        <v>0</v>
      </c>
      <c r="E10" s="34">
        <f>Calculator!E14</f>
        <v>0</v>
      </c>
      <c r="F10" s="34" t="e">
        <f>Calculator!#REF!</f>
        <v>#REF!</v>
      </c>
      <c r="G10" s="34" t="e">
        <f>Calculator!#REF!</f>
        <v>#REF!</v>
      </c>
      <c r="H10" s="11"/>
      <c r="I10" s="11"/>
      <c r="J10" s="11"/>
      <c r="K10" s="44"/>
      <c r="L10" s="12"/>
    </row>
    <row r="11" spans="1:256" s="4" customFormat="1" ht="18" customHeight="1" x14ac:dyDescent="0.35">
      <c r="A11" s="49" t="s">
        <v>44</v>
      </c>
      <c r="B11" s="20">
        <f>Calculator!B15</f>
        <v>0</v>
      </c>
      <c r="C11" s="34">
        <f>Calculator!C15</f>
        <v>0</v>
      </c>
      <c r="D11" s="34">
        <f>Calculator!D15</f>
        <v>0</v>
      </c>
      <c r="E11" s="34">
        <f>Calculator!E15</f>
        <v>0</v>
      </c>
      <c r="F11" s="34" t="e">
        <f>Calculator!#REF!</f>
        <v>#REF!</v>
      </c>
      <c r="G11" s="34" t="e">
        <f>Calculator!#REF!</f>
        <v>#REF!</v>
      </c>
      <c r="H11" s="11"/>
      <c r="I11" s="11"/>
      <c r="J11" s="11"/>
      <c r="K11" s="44"/>
      <c r="L11" s="12"/>
    </row>
    <row r="12" spans="1:256" s="4" customFormat="1" ht="18" x14ac:dyDescent="0.35">
      <c r="A12" s="53" t="s">
        <v>45</v>
      </c>
      <c r="B12" s="54">
        <f>Calculator!B16</f>
        <v>0</v>
      </c>
      <c r="C12" s="55">
        <f>Calculator!C16</f>
        <v>0</v>
      </c>
      <c r="D12" s="55">
        <f>Calculator!D16</f>
        <v>0</v>
      </c>
      <c r="E12" s="55">
        <f>Calculator!E16</f>
        <v>0</v>
      </c>
      <c r="F12" s="55" t="e">
        <f>Calculator!#REF!</f>
        <v>#REF!</v>
      </c>
      <c r="G12" s="70" t="e">
        <f>Calculator!#REF!</f>
        <v>#REF!</v>
      </c>
      <c r="H12" s="11"/>
      <c r="I12" s="45"/>
      <c r="J12" s="45"/>
      <c r="K12" s="44"/>
      <c r="L12" s="12"/>
    </row>
    <row r="13" spans="1:256" s="4" customFormat="1" ht="22.2" customHeight="1" x14ac:dyDescent="0.35">
      <c r="A13" s="46"/>
      <c r="B13" s="26"/>
      <c r="C13" s="13"/>
      <c r="D13" s="13"/>
      <c r="E13" s="11"/>
      <c r="F13" s="11"/>
      <c r="G13" s="11"/>
      <c r="H13" s="11"/>
      <c r="I13" s="45"/>
      <c r="J13" s="45"/>
      <c r="K13" s="44"/>
      <c r="L13" s="12"/>
    </row>
    <row r="14" spans="1:256" s="4" customFormat="1" ht="34.950000000000003" customHeight="1" x14ac:dyDescent="0.35">
      <c r="A14" s="47"/>
      <c r="B14" s="51" t="s">
        <v>47</v>
      </c>
      <c r="C14" s="52" t="s">
        <v>37</v>
      </c>
      <c r="D14" s="19" t="s">
        <v>39</v>
      </c>
      <c r="E14" s="19" t="s">
        <v>9</v>
      </c>
      <c r="F14" s="19" t="s">
        <v>36</v>
      </c>
      <c r="G14" s="19" t="s">
        <v>10</v>
      </c>
      <c r="H14" s="11"/>
      <c r="I14" s="45"/>
      <c r="J14" s="45"/>
      <c r="K14" s="44"/>
      <c r="L14" s="12"/>
    </row>
    <row r="15" spans="1:256" s="4" customFormat="1" ht="18" x14ac:dyDescent="0.35">
      <c r="A15" s="53" t="s">
        <v>54</v>
      </c>
      <c r="B15" s="56" t="e">
        <f>Calculator!#REF!</f>
        <v>#REF!</v>
      </c>
      <c r="C15" s="56" t="e">
        <f>Calculator!#REF!</f>
        <v>#REF!</v>
      </c>
      <c r="D15" s="57" t="e">
        <f>Calculator!#REF!</f>
        <v>#REF!</v>
      </c>
      <c r="E15" s="57" t="e">
        <f>Calculator!#REF!</f>
        <v>#REF!</v>
      </c>
      <c r="F15" s="57" t="e">
        <f>Calculator!#REF!</f>
        <v>#REF!</v>
      </c>
      <c r="G15" s="71" t="e">
        <f>Calculator!#REF!</f>
        <v>#REF!</v>
      </c>
      <c r="H15" s="11"/>
      <c r="I15" s="11"/>
      <c r="J15" s="11"/>
      <c r="K15" s="44"/>
      <c r="L15" s="12"/>
    </row>
    <row r="16" spans="1:256" s="4" customFormat="1" ht="18" x14ac:dyDescent="0.35">
      <c r="A16" s="47"/>
      <c r="B16" s="13"/>
      <c r="C16" s="13"/>
      <c r="D16" s="14"/>
      <c r="E16" s="14"/>
      <c r="F16" s="14"/>
      <c r="G16" s="17"/>
      <c r="H16" s="11"/>
      <c r="I16" s="11"/>
      <c r="J16" s="11"/>
      <c r="K16" s="44"/>
      <c r="L16" s="12"/>
    </row>
    <row r="17" spans="1:13" s="5" customFormat="1" ht="18" x14ac:dyDescent="0.35">
      <c r="A17" s="31"/>
      <c r="B17" s="32"/>
      <c r="C17" s="32"/>
      <c r="D17" s="32"/>
      <c r="E17" s="32"/>
      <c r="F17" s="32"/>
      <c r="G17" s="32"/>
      <c r="H17" s="32"/>
      <c r="I17" s="32"/>
      <c r="J17" s="32"/>
      <c r="K17" s="33"/>
      <c r="L17"/>
    </row>
    <row r="18" spans="1:13" s="6" customFormat="1" ht="20.25" customHeight="1" x14ac:dyDescent="0.3">
      <c r="A18"/>
      <c r="B18"/>
      <c r="C18"/>
      <c r="D18"/>
      <c r="E18"/>
      <c r="F18"/>
      <c r="G18"/>
      <c r="H18"/>
      <c r="I18"/>
      <c r="J18"/>
      <c r="K18"/>
      <c r="L18"/>
    </row>
    <row r="19" spans="1:13" ht="43.95" customHeight="1" x14ac:dyDescent="0.3">
      <c r="A19"/>
      <c r="B19"/>
      <c r="C19"/>
      <c r="D19"/>
      <c r="E19"/>
      <c r="F19"/>
      <c r="G19"/>
      <c r="H19"/>
      <c r="I19"/>
      <c r="J19"/>
      <c r="K19"/>
      <c r="L19"/>
    </row>
    <row r="20" spans="1:13" x14ac:dyDescent="0.3">
      <c r="A20"/>
      <c r="B20"/>
      <c r="C20"/>
      <c r="D20"/>
      <c r="E20"/>
      <c r="F20"/>
      <c r="G20"/>
      <c r="H20"/>
      <c r="I20"/>
      <c r="J20"/>
      <c r="K20"/>
      <c r="L20"/>
    </row>
    <row r="21" spans="1:13" x14ac:dyDescent="0.3">
      <c r="A21"/>
      <c r="B21"/>
      <c r="C21"/>
      <c r="D21"/>
      <c r="E21"/>
      <c r="F21"/>
      <c r="G21"/>
      <c r="H21"/>
      <c r="I21"/>
      <c r="J21"/>
      <c r="K21"/>
      <c r="L21"/>
    </row>
    <row r="22" spans="1:13" x14ac:dyDescent="0.3">
      <c r="A22"/>
      <c r="B22"/>
      <c r="C22"/>
      <c r="D22"/>
      <c r="E22"/>
      <c r="F22"/>
      <c r="G22"/>
      <c r="H22"/>
      <c r="I22"/>
      <c r="J22"/>
      <c r="K22"/>
      <c r="L22"/>
    </row>
    <row r="23" spans="1:13" x14ac:dyDescent="0.3">
      <c r="A23"/>
      <c r="B23"/>
      <c r="C23"/>
      <c r="D23"/>
      <c r="E23"/>
      <c r="F23"/>
      <c r="G23"/>
      <c r="H23"/>
      <c r="I23"/>
      <c r="J23"/>
      <c r="K23"/>
      <c r="L23"/>
    </row>
    <row r="24" spans="1:13" x14ac:dyDescent="0.3">
      <c r="A24"/>
      <c r="B24"/>
      <c r="C24"/>
      <c r="D24"/>
      <c r="E24"/>
      <c r="F24"/>
      <c r="G24"/>
      <c r="H24"/>
      <c r="I24"/>
      <c r="J24"/>
      <c r="K24"/>
      <c r="L24"/>
    </row>
    <row r="25" spans="1:13" x14ac:dyDescent="0.3">
      <c r="A25"/>
      <c r="B25"/>
      <c r="C25"/>
      <c r="D25"/>
      <c r="E25"/>
      <c r="F25"/>
      <c r="G25"/>
      <c r="H25"/>
      <c r="I25"/>
      <c r="J25"/>
      <c r="K25"/>
      <c r="L25"/>
    </row>
    <row r="26" spans="1:13" x14ac:dyDescent="0.3">
      <c r="A26"/>
      <c r="B26"/>
      <c r="C26"/>
      <c r="D26"/>
      <c r="E26"/>
      <c r="F26"/>
      <c r="G26"/>
      <c r="H26"/>
      <c r="I26"/>
      <c r="J26"/>
      <c r="K26"/>
      <c r="L26"/>
    </row>
    <row r="27" spans="1:13" x14ac:dyDescent="0.3">
      <c r="A27"/>
      <c r="B27"/>
      <c r="C27"/>
      <c r="D27"/>
      <c r="E27"/>
      <c r="F27"/>
      <c r="G27"/>
      <c r="H27"/>
      <c r="I27"/>
      <c r="J27"/>
      <c r="K27"/>
      <c r="L27"/>
    </row>
    <row r="28" spans="1:13" x14ac:dyDescent="0.3">
      <c r="A28"/>
      <c r="B28"/>
      <c r="C28"/>
      <c r="D28"/>
      <c r="E28"/>
      <c r="F28"/>
      <c r="G28"/>
      <c r="H28"/>
      <c r="I28"/>
      <c r="J28"/>
      <c r="K28"/>
      <c r="L28"/>
    </row>
    <row r="29" spans="1:13" x14ac:dyDescent="0.3">
      <c r="A29"/>
      <c r="B29"/>
      <c r="C29"/>
      <c r="D29"/>
      <c r="E29"/>
      <c r="F29"/>
      <c r="G29"/>
      <c r="H29"/>
      <c r="I29"/>
      <c r="J29"/>
      <c r="K29"/>
      <c r="L29"/>
    </row>
    <row r="30" spans="1:13" x14ac:dyDescent="0.3">
      <c r="A30"/>
      <c r="B30"/>
      <c r="C30"/>
      <c r="D30"/>
      <c r="E30"/>
      <c r="F30"/>
      <c r="G30"/>
      <c r="H30"/>
      <c r="I30"/>
      <c r="J30"/>
      <c r="K30"/>
      <c r="L30"/>
    </row>
    <row r="31" spans="1:13" x14ac:dyDescent="0.3">
      <c r="A31"/>
      <c r="B31"/>
      <c r="C31"/>
      <c r="D31"/>
      <c r="E31"/>
      <c r="F31"/>
      <c r="G31"/>
      <c r="H31"/>
      <c r="I31"/>
      <c r="J31"/>
      <c r="K31"/>
      <c r="L31"/>
    </row>
    <row r="32" spans="1:13" s="7" customFormat="1" ht="18" x14ac:dyDescent="0.35">
      <c r="A32"/>
      <c r="B32"/>
      <c r="C32"/>
      <c r="D32"/>
      <c r="E32"/>
      <c r="F32"/>
      <c r="G32"/>
      <c r="H32"/>
      <c r="I32"/>
      <c r="J32"/>
      <c r="K32"/>
      <c r="L32"/>
      <c r="M32"/>
    </row>
    <row r="33" spans="1:12" s="8" customFormat="1" ht="20.25" customHeight="1" x14ac:dyDescent="0.25">
      <c r="A33"/>
      <c r="B33"/>
      <c r="C33"/>
      <c r="D33"/>
      <c r="E33"/>
      <c r="F33"/>
      <c r="G33"/>
      <c r="H33"/>
      <c r="I33"/>
      <c r="J33"/>
      <c r="K33"/>
      <c r="L33"/>
    </row>
    <row r="34" spans="1:12" ht="52.2" customHeight="1" x14ac:dyDescent="0.3">
      <c r="A34"/>
      <c r="B34"/>
      <c r="C34"/>
      <c r="D34"/>
      <c r="E34"/>
      <c r="F34"/>
      <c r="G34"/>
      <c r="H34"/>
      <c r="I34"/>
      <c r="J34"/>
      <c r="K34"/>
      <c r="L34"/>
    </row>
    <row r="35" spans="1:12" x14ac:dyDescent="0.3">
      <c r="A35"/>
      <c r="B35"/>
      <c r="C35"/>
      <c r="D35"/>
      <c r="E35"/>
      <c r="F35"/>
      <c r="G35"/>
      <c r="H35"/>
      <c r="I35"/>
      <c r="J35"/>
      <c r="K35"/>
      <c r="L35"/>
    </row>
    <row r="36" spans="1:12" x14ac:dyDescent="0.3">
      <c r="A36"/>
      <c r="B36"/>
      <c r="C36"/>
      <c r="D36"/>
      <c r="E36"/>
      <c r="F36"/>
      <c r="G36"/>
      <c r="H36"/>
      <c r="I36"/>
      <c r="J36"/>
      <c r="K36"/>
      <c r="L36"/>
    </row>
    <row r="37" spans="1:12" x14ac:dyDescent="0.3">
      <c r="A37"/>
      <c r="B37"/>
      <c r="C37"/>
      <c r="D37"/>
      <c r="E37"/>
      <c r="F37"/>
      <c r="G37"/>
      <c r="H37"/>
      <c r="I37"/>
      <c r="J37"/>
      <c r="K37"/>
      <c r="L37"/>
    </row>
    <row r="38" spans="1:12" x14ac:dyDescent="0.3">
      <c r="A38"/>
      <c r="B38"/>
      <c r="C38"/>
      <c r="D38"/>
      <c r="E38"/>
      <c r="F38"/>
      <c r="G38"/>
      <c r="H38"/>
      <c r="I38"/>
      <c r="J38"/>
      <c r="K38"/>
      <c r="L38"/>
    </row>
    <row r="39" spans="1:12" x14ac:dyDescent="0.3">
      <c r="A39"/>
      <c r="B39"/>
      <c r="C39"/>
      <c r="D39"/>
      <c r="E39"/>
      <c r="F39"/>
      <c r="G39"/>
      <c r="H39"/>
      <c r="I39"/>
      <c r="J39"/>
      <c r="K39"/>
      <c r="L39"/>
    </row>
    <row r="40" spans="1:12" x14ac:dyDescent="0.3">
      <c r="A40"/>
      <c r="B40"/>
      <c r="C40"/>
      <c r="D40"/>
      <c r="E40"/>
      <c r="F40"/>
      <c r="G40"/>
      <c r="H40"/>
      <c r="I40"/>
      <c r="J40"/>
      <c r="K40"/>
      <c r="L40"/>
    </row>
    <row r="41" spans="1:12" x14ac:dyDescent="0.3">
      <c r="A41"/>
      <c r="B41"/>
      <c r="C41"/>
      <c r="D41"/>
      <c r="E41"/>
      <c r="F41"/>
      <c r="G41"/>
      <c r="H41"/>
      <c r="I41"/>
      <c r="J41"/>
      <c r="K41"/>
      <c r="L41"/>
    </row>
    <row r="42" spans="1:12" ht="15.6" x14ac:dyDescent="0.3">
      <c r="A42" s="10"/>
      <c r="B42" s="10"/>
      <c r="C42" s="10"/>
      <c r="D42" s="10"/>
      <c r="E42" s="10"/>
      <c r="F42" s="10"/>
      <c r="G42" s="10"/>
      <c r="H42" s="10"/>
      <c r="I42" s="10"/>
      <c r="J42" s="10"/>
      <c r="K42" s="10"/>
      <c r="L42" s="12"/>
    </row>
    <row r="43" spans="1:12" s="7" customFormat="1" ht="18" x14ac:dyDescent="0.35">
      <c r="A43" s="15"/>
      <c r="B43" s="15"/>
      <c r="C43" s="15"/>
      <c r="D43" s="15"/>
      <c r="E43" s="16"/>
      <c r="F43" s="15"/>
      <c r="G43" s="16"/>
      <c r="H43" s="15"/>
      <c r="I43" s="15"/>
      <c r="J43" s="15"/>
      <c r="K43" s="15"/>
      <c r="L43" s="25"/>
    </row>
    <row r="44" spans="1:12" ht="15.6" x14ac:dyDescent="0.3">
      <c r="A44" s="10"/>
      <c r="B44" s="10"/>
      <c r="C44" s="10"/>
      <c r="D44" s="10"/>
      <c r="E44" s="10"/>
      <c r="F44" s="10"/>
      <c r="G44" s="10"/>
      <c r="H44" s="10"/>
      <c r="I44" s="10"/>
      <c r="J44" s="10"/>
      <c r="K44" s="10"/>
      <c r="L44" s="12"/>
    </row>
  </sheetData>
  <protectedRanges>
    <protectedRange sqref="E35:E39 A35:C39 B15 B3:C3 A20:C31 B6 B5:C5" name="Range1"/>
  </protectedRanges>
  <dataConsolidate>
    <dataRefs count="1">
      <dataRef name="PurchaseType"/>
    </dataRefs>
  </dataConsolidate>
  <mergeCells count="3">
    <mergeCell ref="A1:K1"/>
    <mergeCell ref="B3:D3"/>
    <mergeCell ref="B5:D5"/>
  </mergeCells>
  <dataValidations count="2">
    <dataValidation allowBlank="1" showInputMessage="1" showErrorMessage="1" promptTitle="Final Check Amount" prompt="This value represents the total amount of funds required by the donor. " sqref="B7" xr:uid="{00000000-0002-0000-0300-000000000000}"/>
    <dataValidation type="decimal" operator="greaterThanOrEqual" allowBlank="1" showInputMessage="1" showErrorMessage="1" sqref="B15" xr:uid="{00000000-0002-0000-0300-000001000000}">
      <formula1>0</formula1>
    </dataValidation>
  </dataValidations>
  <pageMargins left="0.75" right="0.75" top="0.5" bottom="0.5" header="0.5" footer="0.5"/>
  <pageSetup scale="5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19</vt:i4>
      </vt:variant>
    </vt:vector>
  </HeadingPairs>
  <TitlesOfParts>
    <vt:vector size="23" baseType="lpstr">
      <vt:lpstr>Instructions</vt:lpstr>
      <vt:lpstr>Calculator</vt:lpstr>
      <vt:lpstr>Plan Pricing</vt:lpstr>
      <vt:lpstr>Summary</vt:lpstr>
      <vt:lpstr>AddAppFee</vt:lpstr>
      <vt:lpstr>AddFee</vt:lpstr>
      <vt:lpstr>D_PEY</vt:lpstr>
      <vt:lpstr>D_PlanType</vt:lpstr>
      <vt:lpstr>Dorm_PurchaseType</vt:lpstr>
      <vt:lpstr>Matric</vt:lpstr>
      <vt:lpstr>PEY</vt:lpstr>
      <vt:lpstr>PLANTYPE</vt:lpstr>
      <vt:lpstr>Calculator!Print_Area</vt:lpstr>
      <vt:lpstr>Instructions!Print_Area</vt:lpstr>
      <vt:lpstr>'Plan Pricing'!Print_Area</vt:lpstr>
      <vt:lpstr>Summary!Print_Area</vt:lpstr>
      <vt:lpstr>PType</vt:lpstr>
      <vt:lpstr>PURCHASETYPE</vt:lpstr>
      <vt:lpstr>T_PEY</vt:lpstr>
      <vt:lpstr>TMATRIC</vt:lpstr>
      <vt:lpstr>TTYPE</vt:lpstr>
      <vt:lpstr>TTYPE1</vt:lpstr>
      <vt:lpstr>TTYPE2</vt:lpstr>
    </vt:vector>
  </TitlesOfParts>
  <Company>Florida State Board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Casey L. Fisher</dc:creator>
  <cp:lastModifiedBy>Martha Bullock</cp:lastModifiedBy>
  <cp:lastPrinted>2017-10-13T19:43:06Z</cp:lastPrinted>
  <dcterms:created xsi:type="dcterms:W3CDTF">2006-04-19T20:45:20Z</dcterms:created>
  <dcterms:modified xsi:type="dcterms:W3CDTF">2025-04-03T13:23:26Z</dcterms:modified>
  <cp:contentStatus/>
</cp:coreProperties>
</file>